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DJEČJI VRTIĆ POTOČIĆ TUHELJSKI\FINANCIJSKI PLANOVI I IZVJEŠTAJI\2026\"/>
    </mc:Choice>
  </mc:AlternateContent>
  <bookViews>
    <workbookView xWindow="5370" yWindow="30" windowWidth="19425" windowHeight="15300"/>
  </bookViews>
  <sheets>
    <sheet name="OPĆI I POSEBNI DIO" sheetId="1" r:id="rId1"/>
  </sheets>
  <definedNames>
    <definedName name="_xlnm.Print_Area" localSheetId="0">'OPĆI I POSEBNI DIO'!$A$1:$I$452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I201" i="1"/>
  <c r="H201" i="1"/>
  <c r="G201" i="1"/>
  <c r="F201" i="1"/>
  <c r="E202" i="1"/>
  <c r="I202" i="1"/>
  <c r="H202" i="1"/>
  <c r="G202" i="1"/>
  <c r="I379" i="1"/>
  <c r="H379" i="1"/>
  <c r="G379" i="1"/>
  <c r="F379" i="1"/>
  <c r="E379" i="1"/>
  <c r="I207" i="1" l="1"/>
  <c r="I268" i="1"/>
  <c r="H268" i="1"/>
  <c r="H207" i="1"/>
  <c r="E95" i="1" l="1"/>
  <c r="E91" i="1"/>
  <c r="E210" i="1" l="1"/>
  <c r="E207" i="1"/>
  <c r="I325" i="1" l="1"/>
  <c r="H325" i="1"/>
  <c r="G325" i="1"/>
  <c r="F325" i="1"/>
  <c r="E325" i="1"/>
  <c r="I309" i="1"/>
  <c r="H309" i="1"/>
  <c r="G309" i="1"/>
  <c r="F309" i="1"/>
  <c r="E309" i="1"/>
  <c r="I297" i="1"/>
  <c r="H297" i="1"/>
  <c r="G297" i="1"/>
  <c r="F297" i="1"/>
  <c r="E297" i="1"/>
  <c r="I281" i="1"/>
  <c r="H281" i="1"/>
  <c r="G281" i="1"/>
  <c r="F281" i="1"/>
  <c r="E281" i="1"/>
  <c r="I278" i="1"/>
  <c r="H278" i="1"/>
  <c r="G278" i="1"/>
  <c r="F278" i="1"/>
  <c r="E278" i="1"/>
  <c r="I272" i="1"/>
  <c r="H272" i="1"/>
  <c r="G272" i="1"/>
  <c r="F272" i="1"/>
  <c r="E272" i="1"/>
  <c r="E102" i="1" s="1"/>
  <c r="I258" i="1"/>
  <c r="H258" i="1"/>
  <c r="G258" i="1"/>
  <c r="F258" i="1"/>
  <c r="E258" i="1"/>
  <c r="I261" i="1"/>
  <c r="H261" i="1"/>
  <c r="G261" i="1"/>
  <c r="F261" i="1"/>
  <c r="E261" i="1"/>
  <c r="I210" i="1"/>
  <c r="H210" i="1"/>
  <c r="G210" i="1"/>
  <c r="F210" i="1"/>
  <c r="I450" i="1"/>
  <c r="I447" i="1"/>
  <c r="I444" i="1"/>
  <c r="I441" i="1"/>
  <c r="I438" i="1"/>
  <c r="H450" i="1"/>
  <c r="H447" i="1"/>
  <c r="H444" i="1"/>
  <c r="H441" i="1"/>
  <c r="H438" i="1"/>
  <c r="G450" i="1"/>
  <c r="G447" i="1"/>
  <c r="G444" i="1"/>
  <c r="G441" i="1"/>
  <c r="G438" i="1"/>
  <c r="F450" i="1"/>
  <c r="F447" i="1"/>
  <c r="F444" i="1"/>
  <c r="F441" i="1"/>
  <c r="F438" i="1"/>
  <c r="I432" i="1"/>
  <c r="I429" i="1"/>
  <c r="I426" i="1"/>
  <c r="I423" i="1"/>
  <c r="I420" i="1"/>
  <c r="H432" i="1"/>
  <c r="H429" i="1"/>
  <c r="H426" i="1"/>
  <c r="H423" i="1"/>
  <c r="H420" i="1"/>
  <c r="G432" i="1"/>
  <c r="G429" i="1"/>
  <c r="G426" i="1"/>
  <c r="G423" i="1"/>
  <c r="G420" i="1"/>
  <c r="F432" i="1"/>
  <c r="F429" i="1"/>
  <c r="F426" i="1"/>
  <c r="F423" i="1"/>
  <c r="F420" i="1"/>
  <c r="E450" i="1"/>
  <c r="E447" i="1"/>
  <c r="E444" i="1"/>
  <c r="E441" i="1"/>
  <c r="E438" i="1"/>
  <c r="E432" i="1"/>
  <c r="E429" i="1"/>
  <c r="E426" i="1"/>
  <c r="E423" i="1"/>
  <c r="E420" i="1"/>
  <c r="I414" i="1"/>
  <c r="I411" i="1"/>
  <c r="I408" i="1"/>
  <c r="I405" i="1"/>
  <c r="I402" i="1"/>
  <c r="H414" i="1"/>
  <c r="H411" i="1"/>
  <c r="H408" i="1"/>
  <c r="H405" i="1"/>
  <c r="H402" i="1"/>
  <c r="G414" i="1"/>
  <c r="G411" i="1"/>
  <c r="G408" i="1"/>
  <c r="G405" i="1"/>
  <c r="G402" i="1"/>
  <c r="F414" i="1"/>
  <c r="F411" i="1"/>
  <c r="F408" i="1"/>
  <c r="F405" i="1"/>
  <c r="F402" i="1"/>
  <c r="E414" i="1"/>
  <c r="E411" i="1"/>
  <c r="E408" i="1"/>
  <c r="E405" i="1"/>
  <c r="E402" i="1"/>
  <c r="I396" i="1"/>
  <c r="I393" i="1"/>
  <c r="I390" i="1"/>
  <c r="I387" i="1"/>
  <c r="I384" i="1"/>
  <c r="H396" i="1"/>
  <c r="H393" i="1"/>
  <c r="H390" i="1"/>
  <c r="H387" i="1"/>
  <c r="H384" i="1"/>
  <c r="G396" i="1"/>
  <c r="G393" i="1"/>
  <c r="G390" i="1"/>
  <c r="G387" i="1"/>
  <c r="G384" i="1"/>
  <c r="F396" i="1"/>
  <c r="F393" i="1"/>
  <c r="F390" i="1"/>
  <c r="F387" i="1"/>
  <c r="F384" i="1"/>
  <c r="E396" i="1"/>
  <c r="E393" i="1"/>
  <c r="E390" i="1"/>
  <c r="E387" i="1"/>
  <c r="E384" i="1"/>
  <c r="I351" i="1"/>
  <c r="H351" i="1"/>
  <c r="G351" i="1"/>
  <c r="F351" i="1"/>
  <c r="E351" i="1"/>
  <c r="I341" i="1"/>
  <c r="H341" i="1"/>
  <c r="G341" i="1"/>
  <c r="F341" i="1"/>
  <c r="E341" i="1"/>
  <c r="I376" i="1"/>
  <c r="H376" i="1"/>
  <c r="G376" i="1"/>
  <c r="F376" i="1"/>
  <c r="E376" i="1"/>
  <c r="I84" i="1"/>
  <c r="H84" i="1"/>
  <c r="G84" i="1"/>
  <c r="F84" i="1"/>
  <c r="E84" i="1"/>
  <c r="I83" i="1"/>
  <c r="H83" i="1"/>
  <c r="G83" i="1"/>
  <c r="F83" i="1"/>
  <c r="E83" i="1"/>
  <c r="I80" i="1"/>
  <c r="I82" i="1" s="1"/>
  <c r="H80" i="1"/>
  <c r="H82" i="1" s="1"/>
  <c r="G80" i="1"/>
  <c r="G82" i="1" s="1"/>
  <c r="F80" i="1"/>
  <c r="F82" i="1" s="1"/>
  <c r="E80" i="1"/>
  <c r="E82" i="1" s="1"/>
  <c r="I78" i="1"/>
  <c r="H78" i="1"/>
  <c r="G78" i="1"/>
  <c r="F78" i="1"/>
  <c r="E78" i="1"/>
  <c r="I75" i="1"/>
  <c r="H75" i="1"/>
  <c r="G75" i="1"/>
  <c r="F75" i="1"/>
  <c r="E75" i="1"/>
  <c r="F146" i="1" l="1"/>
  <c r="F437" i="1"/>
  <c r="F436" i="1" s="1"/>
  <c r="F435" i="1" s="1"/>
  <c r="G143" i="1"/>
  <c r="H437" i="1"/>
  <c r="H436" i="1" s="1"/>
  <c r="H435" i="1" s="1"/>
  <c r="I144" i="1"/>
  <c r="I146" i="1"/>
  <c r="I437" i="1"/>
  <c r="I436" i="1" s="1"/>
  <c r="I435" i="1" s="1"/>
  <c r="G437" i="1"/>
  <c r="G436" i="1" s="1"/>
  <c r="G435" i="1" s="1"/>
  <c r="E145" i="1"/>
  <c r="E437" i="1"/>
  <c r="E436" i="1" s="1"/>
  <c r="E435" i="1" s="1"/>
  <c r="F145" i="1"/>
  <c r="H144" i="1"/>
  <c r="I419" i="1"/>
  <c r="I418" i="1" s="1"/>
  <c r="I417" i="1" s="1"/>
  <c r="H419" i="1"/>
  <c r="H418" i="1" s="1"/>
  <c r="H417" i="1" s="1"/>
  <c r="G419" i="1"/>
  <c r="G418" i="1" s="1"/>
  <c r="G417" i="1" s="1"/>
  <c r="F419" i="1"/>
  <c r="F418" i="1" s="1"/>
  <c r="F417" i="1" s="1"/>
  <c r="E419" i="1"/>
  <c r="E418" i="1" s="1"/>
  <c r="E417" i="1" s="1"/>
  <c r="H146" i="1"/>
  <c r="G146" i="1"/>
  <c r="E146" i="1"/>
  <c r="G145" i="1"/>
  <c r="H145" i="1"/>
  <c r="I145" i="1"/>
  <c r="G144" i="1"/>
  <c r="F144" i="1"/>
  <c r="E144" i="1"/>
  <c r="E143" i="1"/>
  <c r="E401" i="1"/>
  <c r="E400" i="1" s="1"/>
  <c r="E399" i="1" s="1"/>
  <c r="F143" i="1"/>
  <c r="H143" i="1"/>
  <c r="H401" i="1"/>
  <c r="H400" i="1" s="1"/>
  <c r="H399" i="1" s="1"/>
  <c r="I143" i="1"/>
  <c r="I142" i="1"/>
  <c r="I401" i="1"/>
  <c r="I400" i="1" s="1"/>
  <c r="I399" i="1" s="1"/>
  <c r="H142" i="1"/>
  <c r="G401" i="1"/>
  <c r="G400" i="1" s="1"/>
  <c r="G399" i="1" s="1"/>
  <c r="G142" i="1"/>
  <c r="F142" i="1"/>
  <c r="F401" i="1"/>
  <c r="F400" i="1" s="1"/>
  <c r="F399" i="1" s="1"/>
  <c r="E142" i="1"/>
  <c r="I383" i="1"/>
  <c r="I382" i="1" s="1"/>
  <c r="I381" i="1" s="1"/>
  <c r="H383" i="1"/>
  <c r="H382" i="1" s="1"/>
  <c r="H381" i="1" s="1"/>
  <c r="G383" i="1"/>
  <c r="G382" i="1" s="1"/>
  <c r="G381" i="1" s="1"/>
  <c r="F383" i="1"/>
  <c r="F382" i="1" s="1"/>
  <c r="F381" i="1" s="1"/>
  <c r="E383" i="1"/>
  <c r="E382" i="1" s="1"/>
  <c r="E381" i="1" s="1"/>
  <c r="E74" i="1"/>
  <c r="E73" i="1" s="1"/>
  <c r="H74" i="1"/>
  <c r="H73" i="1" s="1"/>
  <c r="I74" i="1"/>
  <c r="I73" i="1" s="1"/>
  <c r="G74" i="1"/>
  <c r="G73" i="1" s="1"/>
  <c r="F74" i="1"/>
  <c r="F73" i="1" s="1"/>
  <c r="I68" i="1"/>
  <c r="I72" i="1" s="1"/>
  <c r="H68" i="1"/>
  <c r="H72" i="1" s="1"/>
  <c r="G68" i="1"/>
  <c r="G72" i="1" s="1"/>
  <c r="F68" i="1"/>
  <c r="F72" i="1" s="1"/>
  <c r="E68" i="1"/>
  <c r="E72" i="1" s="1"/>
  <c r="I66" i="1"/>
  <c r="H66" i="1"/>
  <c r="G66" i="1"/>
  <c r="F66" i="1"/>
  <c r="E66" i="1"/>
  <c r="I65" i="1"/>
  <c r="H65" i="1"/>
  <c r="G65" i="1"/>
  <c r="F65" i="1"/>
  <c r="E65" i="1"/>
  <c r="I62" i="1"/>
  <c r="I61" i="1" s="1"/>
  <c r="H62" i="1"/>
  <c r="H61" i="1" s="1"/>
  <c r="G62" i="1"/>
  <c r="G61" i="1" s="1"/>
  <c r="F62" i="1"/>
  <c r="F61" i="1" s="1"/>
  <c r="E62" i="1"/>
  <c r="E61" i="1" s="1"/>
  <c r="I57" i="1"/>
  <c r="I60" i="1" s="1"/>
  <c r="I157" i="1" s="1"/>
  <c r="H57" i="1"/>
  <c r="H60" i="1" s="1"/>
  <c r="H157" i="1" s="1"/>
  <c r="G57" i="1"/>
  <c r="G60" i="1" s="1"/>
  <c r="G157" i="1" s="1"/>
  <c r="F57" i="1"/>
  <c r="F60" i="1" s="1"/>
  <c r="F157" i="1" s="1"/>
  <c r="E57" i="1"/>
  <c r="E60" i="1" s="1"/>
  <c r="E157" i="1" s="1"/>
  <c r="I58" i="1"/>
  <c r="H58" i="1"/>
  <c r="G58" i="1"/>
  <c r="F58" i="1"/>
  <c r="E58" i="1"/>
  <c r="I141" i="1" l="1"/>
  <c r="I140" i="1" s="1"/>
  <c r="I139" i="1" s="1"/>
  <c r="G141" i="1"/>
  <c r="G140" i="1" s="1"/>
  <c r="G139" i="1" s="1"/>
  <c r="F141" i="1"/>
  <c r="F140" i="1" s="1"/>
  <c r="F139" i="1" s="1"/>
  <c r="H141" i="1"/>
  <c r="H140" i="1" s="1"/>
  <c r="H139" i="1" s="1"/>
  <c r="E67" i="1"/>
  <c r="I54" i="1"/>
  <c r="H54" i="1"/>
  <c r="G54" i="1"/>
  <c r="F54" i="1"/>
  <c r="E54" i="1"/>
  <c r="I52" i="1"/>
  <c r="H52" i="1"/>
  <c r="G52" i="1"/>
  <c r="F52" i="1"/>
  <c r="E52" i="1"/>
  <c r="I50" i="1"/>
  <c r="H50" i="1"/>
  <c r="G50" i="1"/>
  <c r="F50" i="1"/>
  <c r="E50" i="1"/>
  <c r="I302" i="1"/>
  <c r="H302" i="1"/>
  <c r="G302" i="1"/>
  <c r="F302" i="1"/>
  <c r="I363" i="1"/>
  <c r="I362" i="1" s="1"/>
  <c r="H363" i="1"/>
  <c r="H362" i="1" s="1"/>
  <c r="G363" i="1"/>
  <c r="G362" i="1" s="1"/>
  <c r="F363" i="1"/>
  <c r="F362" i="1" s="1"/>
  <c r="E363" i="1"/>
  <c r="E362" i="1" s="1"/>
  <c r="I356" i="1"/>
  <c r="I355" i="1" s="1"/>
  <c r="I354" i="1" s="1"/>
  <c r="H356" i="1"/>
  <c r="H355" i="1" s="1"/>
  <c r="H354" i="1" s="1"/>
  <c r="G356" i="1"/>
  <c r="G355" i="1" s="1"/>
  <c r="G354" i="1" s="1"/>
  <c r="F356" i="1"/>
  <c r="F355" i="1" s="1"/>
  <c r="F354" i="1" s="1"/>
  <c r="E356" i="1"/>
  <c r="E355" i="1" s="1"/>
  <c r="E354" i="1" s="1"/>
  <c r="I348" i="1"/>
  <c r="H348" i="1"/>
  <c r="G348" i="1"/>
  <c r="F348" i="1"/>
  <c r="E348" i="1"/>
  <c r="I346" i="1"/>
  <c r="H346" i="1"/>
  <c r="G346" i="1"/>
  <c r="F346" i="1"/>
  <c r="E346" i="1"/>
  <c r="I344" i="1"/>
  <c r="H344" i="1"/>
  <c r="G344" i="1"/>
  <c r="F344" i="1"/>
  <c r="E344" i="1"/>
  <c r="I339" i="1"/>
  <c r="H339" i="1"/>
  <c r="G339" i="1"/>
  <c r="F339" i="1"/>
  <c r="E339" i="1"/>
  <c r="I336" i="1"/>
  <c r="I335" i="1" s="1"/>
  <c r="H336" i="1"/>
  <c r="H335" i="1" s="1"/>
  <c r="G336" i="1"/>
  <c r="G335" i="1" s="1"/>
  <c r="F336" i="1"/>
  <c r="F335" i="1" s="1"/>
  <c r="E336" i="1"/>
  <c r="E335" i="1" s="1"/>
  <c r="I332" i="1"/>
  <c r="H332" i="1"/>
  <c r="G332" i="1"/>
  <c r="F332" i="1"/>
  <c r="E332" i="1"/>
  <c r="I330" i="1"/>
  <c r="H330" i="1"/>
  <c r="G330" i="1"/>
  <c r="F330" i="1"/>
  <c r="E330" i="1"/>
  <c r="I322" i="1"/>
  <c r="H322" i="1"/>
  <c r="G322" i="1"/>
  <c r="F322" i="1"/>
  <c r="E322" i="1"/>
  <c r="I320" i="1"/>
  <c r="H320" i="1"/>
  <c r="G320" i="1"/>
  <c r="F320" i="1"/>
  <c r="E320" i="1"/>
  <c r="I315" i="1"/>
  <c r="H315" i="1"/>
  <c r="G315" i="1"/>
  <c r="F315" i="1"/>
  <c r="E315" i="1"/>
  <c r="I313" i="1"/>
  <c r="H313" i="1"/>
  <c r="G313" i="1"/>
  <c r="F313" i="1"/>
  <c r="E313" i="1"/>
  <c r="I305" i="1"/>
  <c r="H305" i="1"/>
  <c r="G305" i="1"/>
  <c r="F305" i="1"/>
  <c r="E305" i="1"/>
  <c r="I300" i="1"/>
  <c r="H300" i="1"/>
  <c r="G300" i="1"/>
  <c r="F300" i="1"/>
  <c r="E300" i="1"/>
  <c r="I293" i="1"/>
  <c r="H293" i="1"/>
  <c r="G293" i="1"/>
  <c r="F293" i="1"/>
  <c r="E293" i="1"/>
  <c r="I291" i="1"/>
  <c r="H291" i="1"/>
  <c r="G291" i="1"/>
  <c r="F291" i="1"/>
  <c r="E291" i="1"/>
  <c r="I285" i="1"/>
  <c r="H285" i="1"/>
  <c r="G285" i="1"/>
  <c r="F285" i="1"/>
  <c r="E285" i="1"/>
  <c r="I276" i="1"/>
  <c r="H276" i="1"/>
  <c r="G276" i="1"/>
  <c r="F276" i="1"/>
  <c r="E276" i="1"/>
  <c r="I267" i="1"/>
  <c r="H267" i="1"/>
  <c r="G268" i="1"/>
  <c r="G267" i="1" s="1"/>
  <c r="F268" i="1"/>
  <c r="F267" i="1" s="1"/>
  <c r="E268" i="1"/>
  <c r="E267" i="1" s="1"/>
  <c r="I260" i="1"/>
  <c r="H260" i="1"/>
  <c r="G260" i="1"/>
  <c r="F260" i="1"/>
  <c r="E260" i="1"/>
  <c r="I217" i="1"/>
  <c r="I216" i="1" s="1"/>
  <c r="H217" i="1"/>
  <c r="H216" i="1" s="1"/>
  <c r="G217" i="1"/>
  <c r="G216" i="1" s="1"/>
  <c r="F217" i="1"/>
  <c r="F216" i="1" s="1"/>
  <c r="E217" i="1"/>
  <c r="E216" i="1" s="1"/>
  <c r="I209" i="1"/>
  <c r="H209" i="1"/>
  <c r="G209" i="1"/>
  <c r="F209" i="1"/>
  <c r="E209" i="1"/>
  <c r="I206" i="1"/>
  <c r="H206" i="1"/>
  <c r="G207" i="1"/>
  <c r="G206" i="1" s="1"/>
  <c r="F207" i="1"/>
  <c r="F206" i="1" s="1"/>
  <c r="E206" i="1"/>
  <c r="E434" i="1"/>
  <c r="E150" i="1" s="1"/>
  <c r="E416" i="1"/>
  <c r="E149" i="1" s="1"/>
  <c r="E398" i="1"/>
  <c r="E148" i="1" s="1"/>
  <c r="E380" i="1"/>
  <c r="E147" i="1" s="1"/>
  <c r="E375" i="1"/>
  <c r="E374" i="1" s="1"/>
  <c r="E372" i="1"/>
  <c r="E371" i="1" s="1"/>
  <c r="E367" i="1"/>
  <c r="E365" i="1"/>
  <c r="E257" i="1"/>
  <c r="E252" i="1"/>
  <c r="E251" i="1" s="1"/>
  <c r="E244" i="1"/>
  <c r="E242" i="1"/>
  <c r="E232" i="1"/>
  <c r="E225" i="1"/>
  <c r="E220" i="1"/>
  <c r="I434" i="1"/>
  <c r="I150" i="1" s="1"/>
  <c r="I416" i="1"/>
  <c r="I149" i="1" s="1"/>
  <c r="I398" i="1"/>
  <c r="I148" i="1" s="1"/>
  <c r="I380" i="1"/>
  <c r="I147" i="1" s="1"/>
  <c r="I375" i="1"/>
  <c r="I374" i="1" s="1"/>
  <c r="I372" i="1"/>
  <c r="I371" i="1" s="1"/>
  <c r="I367" i="1"/>
  <c r="I365" i="1"/>
  <c r="I257" i="1"/>
  <c r="I252" i="1"/>
  <c r="I251" i="1" s="1"/>
  <c r="I244" i="1"/>
  <c r="I242" i="1"/>
  <c r="I232" i="1"/>
  <c r="I225" i="1"/>
  <c r="I220" i="1"/>
  <c r="H434" i="1"/>
  <c r="H150" i="1" s="1"/>
  <c r="H416" i="1"/>
  <c r="H149" i="1" s="1"/>
  <c r="H398" i="1"/>
  <c r="H148" i="1" s="1"/>
  <c r="H380" i="1"/>
  <c r="H147" i="1" s="1"/>
  <c r="H375" i="1"/>
  <c r="H374" i="1" s="1"/>
  <c r="H372" i="1"/>
  <c r="H371" i="1" s="1"/>
  <c r="H367" i="1"/>
  <c r="H365" i="1"/>
  <c r="H257" i="1"/>
  <c r="H252" i="1"/>
  <c r="H251" i="1" s="1"/>
  <c r="H244" i="1"/>
  <c r="H242" i="1"/>
  <c r="H232" i="1"/>
  <c r="H225" i="1"/>
  <c r="H220" i="1"/>
  <c r="G434" i="1"/>
  <c r="G150" i="1" s="1"/>
  <c r="G416" i="1"/>
  <c r="G149" i="1" s="1"/>
  <c r="G398" i="1"/>
  <c r="G148" i="1" s="1"/>
  <c r="G380" i="1"/>
  <c r="G147" i="1" s="1"/>
  <c r="G375" i="1"/>
  <c r="G374" i="1" s="1"/>
  <c r="G372" i="1"/>
  <c r="G371" i="1" s="1"/>
  <c r="G367" i="1"/>
  <c r="G365" i="1"/>
  <c r="G257" i="1"/>
  <c r="G252" i="1"/>
  <c r="G251" i="1" s="1"/>
  <c r="G244" i="1"/>
  <c r="G242" i="1"/>
  <c r="G232" i="1"/>
  <c r="G225" i="1"/>
  <c r="G220" i="1"/>
  <c r="F434" i="1"/>
  <c r="F150" i="1" s="1"/>
  <c r="F416" i="1"/>
  <c r="F149" i="1" s="1"/>
  <c r="F398" i="1"/>
  <c r="F148" i="1" s="1"/>
  <c r="F380" i="1"/>
  <c r="F147" i="1" s="1"/>
  <c r="F375" i="1"/>
  <c r="F374" i="1" s="1"/>
  <c r="F372" i="1"/>
  <c r="F371" i="1" s="1"/>
  <c r="F367" i="1"/>
  <c r="F365" i="1"/>
  <c r="F257" i="1"/>
  <c r="F252" i="1"/>
  <c r="F251" i="1" s="1"/>
  <c r="F244" i="1"/>
  <c r="F242" i="1"/>
  <c r="F232" i="1"/>
  <c r="F225" i="1"/>
  <c r="F220" i="1"/>
  <c r="E338" i="1" l="1"/>
  <c r="G338" i="1"/>
  <c r="I338" i="1"/>
  <c r="H338" i="1"/>
  <c r="F338" i="1"/>
  <c r="E370" i="1"/>
  <c r="E369" i="1" s="1"/>
  <c r="F49" i="1"/>
  <c r="F56" i="1" s="1"/>
  <c r="F161" i="1" s="1"/>
  <c r="H49" i="1"/>
  <c r="H56" i="1" s="1"/>
  <c r="H161" i="1" s="1"/>
  <c r="G49" i="1"/>
  <c r="G56" i="1" s="1"/>
  <c r="G161" i="1" s="1"/>
  <c r="E49" i="1"/>
  <c r="E56" i="1" s="1"/>
  <c r="E161" i="1" s="1"/>
  <c r="I49" i="1"/>
  <c r="I56" i="1" s="1"/>
  <c r="I161" i="1" s="1"/>
  <c r="H370" i="1"/>
  <c r="H369" i="1" s="1"/>
  <c r="F370" i="1"/>
  <c r="F369" i="1" s="1"/>
  <c r="H361" i="1"/>
  <c r="H360" i="1" s="1"/>
  <c r="H359" i="1" s="1"/>
  <c r="I370" i="1"/>
  <c r="I369" i="1" s="1"/>
  <c r="G370" i="1"/>
  <c r="G369" i="1" s="1"/>
  <c r="F361" i="1"/>
  <c r="F360" i="1" s="1"/>
  <c r="F359" i="1" s="1"/>
  <c r="E219" i="1"/>
  <c r="I361" i="1"/>
  <c r="I360" i="1" s="1"/>
  <c r="I359" i="1" s="1"/>
  <c r="H219" i="1"/>
  <c r="G361" i="1"/>
  <c r="G360" i="1" s="1"/>
  <c r="G359" i="1" s="1"/>
  <c r="E361" i="1"/>
  <c r="E360" i="1" s="1"/>
  <c r="E359" i="1" s="1"/>
  <c r="E304" i="1"/>
  <c r="I304" i="1"/>
  <c r="H304" i="1"/>
  <c r="G304" i="1"/>
  <c r="F304" i="1"/>
  <c r="I284" i="1"/>
  <c r="H284" i="1"/>
  <c r="G284" i="1"/>
  <c r="F284" i="1"/>
  <c r="E271" i="1"/>
  <c r="I271" i="1"/>
  <c r="H271" i="1"/>
  <c r="G271" i="1"/>
  <c r="F271" i="1"/>
  <c r="G256" i="1"/>
  <c r="H256" i="1"/>
  <c r="I256" i="1"/>
  <c r="F256" i="1"/>
  <c r="E256" i="1"/>
  <c r="I219" i="1"/>
  <c r="G219" i="1"/>
  <c r="F219" i="1"/>
  <c r="I205" i="1"/>
  <c r="I95" i="1" s="1"/>
  <c r="G205" i="1"/>
  <c r="G95" i="1" s="1"/>
  <c r="F205" i="1"/>
  <c r="F95" i="1" s="1"/>
  <c r="E205" i="1"/>
  <c r="H205" i="1"/>
  <c r="H95" i="1" s="1"/>
  <c r="E204" i="1" l="1"/>
  <c r="E203" i="1" s="1"/>
  <c r="H204" i="1"/>
  <c r="H203" i="1" s="1"/>
  <c r="I204" i="1"/>
  <c r="I203" i="1" s="1"/>
  <c r="I270" i="1"/>
  <c r="I255" i="1" s="1"/>
  <c r="I254" i="1" s="1"/>
  <c r="H270" i="1"/>
  <c r="H255" i="1" s="1"/>
  <c r="H254" i="1" s="1"/>
  <c r="G270" i="1"/>
  <c r="G133" i="1" s="1"/>
  <c r="F270" i="1"/>
  <c r="F255" i="1" s="1"/>
  <c r="F254" i="1" s="1"/>
  <c r="F204" i="1"/>
  <c r="G204" i="1"/>
  <c r="I97" i="1"/>
  <c r="I138" i="1"/>
  <c r="H97" i="1"/>
  <c r="G97" i="1"/>
  <c r="H194" i="1"/>
  <c r="H193" i="1" s="1"/>
  <c r="H191" i="1"/>
  <c r="H190" i="1" s="1"/>
  <c r="G194" i="1"/>
  <c r="G193" i="1" s="1"/>
  <c r="G191" i="1"/>
  <c r="G190" i="1" s="1"/>
  <c r="H177" i="1"/>
  <c r="H176" i="1" s="1"/>
  <c r="H165" i="1"/>
  <c r="H164" i="1" s="1"/>
  <c r="H163" i="1"/>
  <c r="H162" i="1" s="1"/>
  <c r="H159" i="1"/>
  <c r="H158" i="1" s="1"/>
  <c r="H156" i="1"/>
  <c r="G177" i="1"/>
  <c r="G176" i="1" s="1"/>
  <c r="G165" i="1"/>
  <c r="G164" i="1" s="1"/>
  <c r="G163" i="1"/>
  <c r="G162" i="1" s="1"/>
  <c r="G159" i="1"/>
  <c r="G158" i="1" s="1"/>
  <c r="G156" i="1"/>
  <c r="I137" i="1"/>
  <c r="I136" i="1"/>
  <c r="I135" i="1" s="1"/>
  <c r="I134" i="1"/>
  <c r="I132" i="1"/>
  <c r="I131" i="1"/>
  <c r="I130" i="1"/>
  <c r="I129" i="1"/>
  <c r="I128" i="1"/>
  <c r="I127" i="1"/>
  <c r="I126" i="1"/>
  <c r="I124" i="1"/>
  <c r="I123" i="1" s="1"/>
  <c r="I122" i="1"/>
  <c r="I121" i="1"/>
  <c r="I120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5" i="1"/>
  <c r="I104" i="1"/>
  <c r="I103" i="1"/>
  <c r="I102" i="1"/>
  <c r="I94" i="1"/>
  <c r="I93" i="1"/>
  <c r="I92" i="1"/>
  <c r="H138" i="1"/>
  <c r="H137" i="1"/>
  <c r="H136" i="1"/>
  <c r="H135" i="1" s="1"/>
  <c r="H134" i="1"/>
  <c r="H132" i="1"/>
  <c r="H131" i="1"/>
  <c r="H130" i="1"/>
  <c r="H129" i="1"/>
  <c r="H128" i="1"/>
  <c r="H127" i="1"/>
  <c r="H126" i="1"/>
  <c r="H124" i="1"/>
  <c r="H123" i="1" s="1"/>
  <c r="H122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8" i="1"/>
  <c r="H107" i="1"/>
  <c r="H105" i="1"/>
  <c r="H104" i="1"/>
  <c r="H103" i="1"/>
  <c r="H102" i="1"/>
  <c r="H96" i="1"/>
  <c r="H94" i="1"/>
  <c r="H93" i="1"/>
  <c r="H92" i="1"/>
  <c r="G138" i="1"/>
  <c r="G137" i="1"/>
  <c r="G136" i="1"/>
  <c r="G135" i="1" s="1"/>
  <c r="G134" i="1"/>
  <c r="G132" i="1"/>
  <c r="G131" i="1"/>
  <c r="G130" i="1"/>
  <c r="G129" i="1"/>
  <c r="G128" i="1"/>
  <c r="G127" i="1"/>
  <c r="G126" i="1"/>
  <c r="G124" i="1"/>
  <c r="G123" i="1" s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5" i="1"/>
  <c r="G104" i="1"/>
  <c r="G103" i="1"/>
  <c r="G102" i="1"/>
  <c r="G96" i="1"/>
  <c r="G94" i="1"/>
  <c r="G93" i="1"/>
  <c r="G92" i="1"/>
  <c r="I67" i="1"/>
  <c r="H67" i="1"/>
  <c r="H160" i="1"/>
  <c r="G67" i="1"/>
  <c r="H27" i="1"/>
  <c r="G27" i="1"/>
  <c r="F202" i="1" l="1"/>
  <c r="F203" i="1"/>
  <c r="I91" i="1"/>
  <c r="H91" i="1"/>
  <c r="G203" i="1"/>
  <c r="G91" i="1"/>
  <c r="G175" i="1"/>
  <c r="G174" i="1" s="1"/>
  <c r="H48" i="1"/>
  <c r="H15" i="1" s="1"/>
  <c r="H14" i="1" s="1"/>
  <c r="I48" i="1"/>
  <c r="G160" i="1"/>
  <c r="G155" i="1" s="1"/>
  <c r="G48" i="1"/>
  <c r="G15" i="1" s="1"/>
  <c r="G14" i="1" s="1"/>
  <c r="H155" i="1"/>
  <c r="H133" i="1"/>
  <c r="H171" i="1" s="1"/>
  <c r="H170" i="1" s="1"/>
  <c r="I133" i="1"/>
  <c r="G255" i="1"/>
  <c r="G254" i="1" s="1"/>
  <c r="H106" i="1"/>
  <c r="G171" i="1"/>
  <c r="G170" i="1" s="1"/>
  <c r="I106" i="1"/>
  <c r="H19" i="1"/>
  <c r="H101" i="1"/>
  <c r="G19" i="1"/>
  <c r="G125" i="1"/>
  <c r="I96" i="1"/>
  <c r="I125" i="1"/>
  <c r="I113" i="1"/>
  <c r="I101" i="1"/>
  <c r="H175" i="1"/>
  <c r="H174" i="1" s="1"/>
  <c r="H173" i="1"/>
  <c r="H172" i="1" s="1"/>
  <c r="H125" i="1"/>
  <c r="H113" i="1"/>
  <c r="G173" i="1"/>
  <c r="G172" i="1" s="1"/>
  <c r="G169" i="1"/>
  <c r="G168" i="1" s="1"/>
  <c r="G106" i="1"/>
  <c r="G113" i="1"/>
  <c r="G101" i="1"/>
  <c r="I100" i="1" l="1"/>
  <c r="H100" i="1"/>
  <c r="G167" i="1"/>
  <c r="G100" i="1"/>
  <c r="I90" i="1" l="1"/>
  <c r="I89" i="1" s="1"/>
  <c r="G90" i="1"/>
  <c r="G18" i="1" s="1"/>
  <c r="G17" i="1" s="1"/>
  <c r="H169" i="1"/>
  <c r="H168" i="1" s="1"/>
  <c r="H167" i="1" s="1"/>
  <c r="H90" i="1"/>
  <c r="G89" i="1" l="1"/>
  <c r="H89" i="1"/>
  <c r="H18" i="1"/>
  <c r="H17" i="1" s="1"/>
  <c r="G20" i="1"/>
  <c r="G28" i="1" s="1"/>
  <c r="G34" i="1" s="1"/>
  <c r="G35" i="1" s="1"/>
  <c r="G185" i="1"/>
  <c r="G184" i="1" s="1"/>
  <c r="G183" i="1" s="1"/>
  <c r="G182" i="1" s="1"/>
  <c r="I194" i="1"/>
  <c r="I193" i="1" s="1"/>
  <c r="I191" i="1"/>
  <c r="I190" i="1" s="1"/>
  <c r="I177" i="1"/>
  <c r="I165" i="1"/>
  <c r="I164" i="1" s="1"/>
  <c r="I163" i="1"/>
  <c r="I159" i="1"/>
  <c r="I158" i="1" s="1"/>
  <c r="I39" i="1"/>
  <c r="I42" i="1" s="1"/>
  <c r="I27" i="1"/>
  <c r="H20" i="1" l="1"/>
  <c r="H28" i="1" s="1"/>
  <c r="H34" i="1" s="1"/>
  <c r="H35" i="1" s="1"/>
  <c r="H185" i="1"/>
  <c r="H184" i="1" s="1"/>
  <c r="H183" i="1" s="1"/>
  <c r="H182" i="1" s="1"/>
  <c r="I176" i="1"/>
  <c r="I156" i="1"/>
  <c r="I162" i="1"/>
  <c r="E111" i="1"/>
  <c r="F194" i="1"/>
  <c r="F193" i="1" s="1"/>
  <c r="F191" i="1"/>
  <c r="F190" i="1" s="1"/>
  <c r="E194" i="1"/>
  <c r="E193" i="1" s="1"/>
  <c r="E191" i="1"/>
  <c r="E190" i="1" s="1"/>
  <c r="F177" i="1"/>
  <c r="F176" i="1" s="1"/>
  <c r="F165" i="1"/>
  <c r="F164" i="1" s="1"/>
  <c r="F163" i="1"/>
  <c r="F162" i="1" s="1"/>
  <c r="F159" i="1"/>
  <c r="F156" i="1"/>
  <c r="E177" i="1"/>
  <c r="E176" i="1" s="1"/>
  <c r="E165" i="1"/>
  <c r="E164" i="1" s="1"/>
  <c r="E163" i="1"/>
  <c r="E162" i="1" s="1"/>
  <c r="E159" i="1"/>
  <c r="E158" i="1" s="1"/>
  <c r="E156" i="1"/>
  <c r="F137" i="1"/>
  <c r="F136" i="1"/>
  <c r="F135" i="1" s="1"/>
  <c r="F134" i="1"/>
  <c r="F132" i="1"/>
  <c r="F131" i="1"/>
  <c r="F130" i="1"/>
  <c r="F129" i="1"/>
  <c r="F128" i="1"/>
  <c r="F127" i="1"/>
  <c r="F126" i="1"/>
  <c r="F124" i="1"/>
  <c r="F123" i="1" s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5" i="1"/>
  <c r="F104" i="1"/>
  <c r="F103" i="1"/>
  <c r="F102" i="1"/>
  <c r="F94" i="1"/>
  <c r="F93" i="1"/>
  <c r="F92" i="1"/>
  <c r="E137" i="1"/>
  <c r="E136" i="1"/>
  <c r="E135" i="1" s="1"/>
  <c r="E134" i="1"/>
  <c r="E132" i="1"/>
  <c r="E131" i="1"/>
  <c r="E130" i="1"/>
  <c r="E129" i="1"/>
  <c r="E128" i="1"/>
  <c r="E127" i="1"/>
  <c r="E126" i="1"/>
  <c r="E124" i="1"/>
  <c r="E123" i="1" s="1"/>
  <c r="E122" i="1"/>
  <c r="E121" i="1"/>
  <c r="E120" i="1"/>
  <c r="E119" i="1"/>
  <c r="E118" i="1"/>
  <c r="E117" i="1"/>
  <c r="E116" i="1"/>
  <c r="E115" i="1"/>
  <c r="E114" i="1"/>
  <c r="E110" i="1"/>
  <c r="E109" i="1"/>
  <c r="E108" i="1"/>
  <c r="E107" i="1"/>
  <c r="E105" i="1"/>
  <c r="E104" i="1"/>
  <c r="E103" i="1"/>
  <c r="E94" i="1"/>
  <c r="E93" i="1"/>
  <c r="E92" i="1"/>
  <c r="F67" i="1"/>
  <c r="F39" i="1"/>
  <c r="F42" i="1" s="1"/>
  <c r="E42" i="1"/>
  <c r="F27" i="1"/>
  <c r="E27" i="1"/>
  <c r="F91" i="1" l="1"/>
  <c r="F97" i="1"/>
  <c r="F96" i="1"/>
  <c r="F138" i="1"/>
  <c r="F158" i="1"/>
  <c r="F106" i="1"/>
  <c r="F125" i="1"/>
  <c r="F133" i="1"/>
  <c r="E101" i="1"/>
  <c r="I160" i="1"/>
  <c r="I15" i="1"/>
  <c r="F175" i="1"/>
  <c r="F174" i="1" s="1"/>
  <c r="E96" i="1"/>
  <c r="E175" i="1"/>
  <c r="E174" i="1" s="1"/>
  <c r="E97" i="1"/>
  <c r="E125" i="1"/>
  <c r="F48" i="1"/>
  <c r="F19" i="1"/>
  <c r="F113" i="1"/>
  <c r="F101" i="1"/>
  <c r="E141" i="1"/>
  <c r="E140" i="1" s="1"/>
  <c r="E139" i="1" s="1"/>
  <c r="E19" i="1" s="1"/>
  <c r="E113" i="1"/>
  <c r="E173" i="1" l="1"/>
  <c r="E172" i="1" s="1"/>
  <c r="F173" i="1"/>
  <c r="F172" i="1" s="1"/>
  <c r="F160" i="1"/>
  <c r="F155" i="1" s="1"/>
  <c r="F171" i="1"/>
  <c r="F170" i="1" s="1"/>
  <c r="F100" i="1"/>
  <c r="E138" i="1"/>
  <c r="I14" i="1"/>
  <c r="I155" i="1"/>
  <c r="I171" i="1"/>
  <c r="F169" i="1"/>
  <c r="F168" i="1" s="1"/>
  <c r="I175" i="1"/>
  <c r="F15" i="1"/>
  <c r="F14" i="1" s="1"/>
  <c r="F167" i="1" l="1"/>
  <c r="F90" i="1"/>
  <c r="F89" i="1" s="1"/>
  <c r="I170" i="1"/>
  <c r="I174" i="1"/>
  <c r="I19" i="1"/>
  <c r="I169" i="1"/>
  <c r="E169" i="1"/>
  <c r="E168" i="1" s="1"/>
  <c r="F18" i="1" l="1"/>
  <c r="F17" i="1" s="1"/>
  <c r="F20" i="1" s="1"/>
  <c r="F28" i="1" s="1"/>
  <c r="F34" i="1" s="1"/>
  <c r="F35" i="1" s="1"/>
  <c r="I173" i="1"/>
  <c r="I168" i="1"/>
  <c r="F185" i="1" l="1"/>
  <c r="F184" i="1" s="1"/>
  <c r="F183" i="1" s="1"/>
  <c r="F182" i="1" s="1"/>
  <c r="I172" i="1"/>
  <c r="I167" i="1" s="1"/>
  <c r="I18" i="1"/>
  <c r="I17" i="1" l="1"/>
  <c r="I185" i="1" s="1"/>
  <c r="I184" i="1" s="1"/>
  <c r="I183" i="1" s="1"/>
  <c r="I182" i="1" s="1"/>
  <c r="I20" i="1" l="1"/>
  <c r="I28" i="1" l="1"/>
  <c r="I34" i="1" s="1"/>
  <c r="I35" i="1" s="1"/>
  <c r="E302" i="1"/>
  <c r="E112" i="1" s="1"/>
  <c r="E106" i="1" s="1"/>
  <c r="E100" i="1" s="1"/>
  <c r="E90" i="1" s="1"/>
  <c r="E18" i="1" l="1"/>
  <c r="E17" i="1" s="1"/>
  <c r="E89" i="1"/>
  <c r="E284" i="1"/>
  <c r="E270" i="1" s="1"/>
  <c r="E133" i="1" l="1"/>
  <c r="E171" i="1" s="1"/>
  <c r="E170" i="1" s="1"/>
  <c r="E167" i="1" s="1"/>
  <c r="E255" i="1"/>
  <c r="E254" i="1" s="1"/>
  <c r="E185" i="1"/>
  <c r="E184" i="1" s="1"/>
  <c r="E183" i="1" s="1"/>
  <c r="E182" i="1" s="1"/>
  <c r="E48" i="1"/>
  <c r="E15" i="1" s="1"/>
  <c r="E14" i="1" s="1"/>
  <c r="E20" i="1" s="1"/>
  <c r="E160" i="1"/>
  <c r="E155" i="1" s="1"/>
  <c r="E28" i="1" l="1"/>
  <c r="E34" i="1" s="1"/>
  <c r="E35" i="1" s="1"/>
</calcChain>
</file>

<file path=xl/sharedStrings.xml><?xml version="1.0" encoding="utf-8"?>
<sst xmlns="http://schemas.openxmlformats.org/spreadsheetml/2006/main" count="492" uniqueCount="236">
  <si>
    <t>PRIHODI POSLOVANJA</t>
  </si>
  <si>
    <t>RASHODI ZA NABAVU NEFINANCIJSKE IMOVINE</t>
  </si>
  <si>
    <t>VIŠAK / MANJAK IZ PRETHODNE(IH) GODINE KOJI ĆE SE RASPOREDITI / POKRITI</t>
  </si>
  <si>
    <t>VIŠAK / MANJAK + NETO FINANCIRANJE</t>
  </si>
  <si>
    <t xml:space="preserve">A. RAČUN PRIHODA I RASHODA </t>
  </si>
  <si>
    <t>Opći prihodi i primici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</si>
  <si>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</si>
  <si>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</si>
  <si>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</si>
  <si>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</si>
  <si>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</si>
  <si>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</si>
  <si>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</si>
  <si>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</si>
  <si>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</si>
  <si>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</si>
  <si>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</si>
  <si>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</si>
  <si>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</si>
  <si>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</si>
  <si>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</si>
  <si>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Ostale pomoći</t>
  </si>
  <si>
    <t>Ostali prihodi za posebne namjene</t>
  </si>
  <si>
    <t>Rashodi za nabavu proizvedene dugotrajne imovine</t>
  </si>
  <si>
    <t>Donacije</t>
  </si>
  <si>
    <t>Financijski rashodi</t>
  </si>
  <si>
    <t>Plaće (bruto)</t>
  </si>
  <si>
    <t>Ostali rashodi za zaposlene</t>
  </si>
  <si>
    <t>Plaće za redovan rad - bruto</t>
  </si>
  <si>
    <t>Ostali rashodi za zaposlene - nagrade, darovi, regres, ostalo</t>
  </si>
  <si>
    <t>Doprinosi na plaće</t>
  </si>
  <si>
    <t>Doprinos za obvezno zdravstveno osiguranje</t>
  </si>
  <si>
    <t>Izvor financiranja 43</t>
  </si>
  <si>
    <t>Naknade troškova zaposlenima</t>
  </si>
  <si>
    <t>Službena putovanja</t>
  </si>
  <si>
    <t>Naknade za prijevoz, rad na terenu i odvojeni život</t>
  </si>
  <si>
    <t>Stručno usavršavanje zaposlenika</t>
  </si>
  <si>
    <t>Ostale naknade troškova zaposlenicima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</si>
  <si>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</si>
  <si>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</si>
  <si>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</si>
  <si>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</si>
  <si>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</si>
  <si>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</si>
  <si>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</si>
  <si>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</si>
  <si>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REDOVNA DJELATNOST DJEČJEG VRTIĆA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</si>
  <si>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</si>
  <si>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</si>
  <si>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</si>
  <si>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</si>
  <si>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</si>
  <si>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</si>
  <si>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</si>
  <si>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</si>
  <si>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Oslate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</si>
  <si>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</si>
  <si>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</si>
  <si>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</si>
  <si>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</si>
  <si>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</si>
  <si>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</si>
  <si>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</si>
  <si>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</si>
  <si>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</si>
  <si>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Izvor financiranja    43</t>
  </si>
  <si>
    <t>Izvor financiranja    11</t>
  </si>
  <si>
    <t>Izvor financiranja    52</t>
  </si>
  <si>
    <t xml:space="preserve">Ostale pomoći </t>
  </si>
  <si>
    <t>Ostale pomoći - sufinanciranje vrtića drugih općina i gradova</t>
  </si>
  <si>
    <t xml:space="preserve">Prihodi od imovine </t>
  </si>
  <si>
    <t>Opći prihodi i primici - kamate na depozit u banci</t>
  </si>
  <si>
    <t>Opći prihodi i primici - prihodi od nadležnog proračuna</t>
  </si>
  <si>
    <t>Donacije od pravnih i fizičkih osoba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</si>
  <si>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</si>
  <si>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</si>
  <si>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</si>
  <si>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</si>
  <si>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</si>
  <si>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</si>
  <si>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Izvor financiranja 61</t>
  </si>
  <si>
    <t>URBROJ:</t>
  </si>
  <si>
    <t>KLASA:</t>
  </si>
  <si>
    <t>Upravno vijeće</t>
  </si>
  <si>
    <t>Prihodi  od naknada štete s naslova osiguranja</t>
  </si>
  <si>
    <t>Prihodi od naknada šteta s naslova osiguranja</t>
  </si>
  <si>
    <t>Izvor financiranja 52</t>
  </si>
  <si>
    <t>Kamate na depozite po viđenju</t>
  </si>
  <si>
    <t>Ostali nespomenuti prihodi</t>
  </si>
  <si>
    <t>Prihodi iz nadležnog proračuna za financiranje rashoda poslovanja</t>
  </si>
  <si>
    <t>0911   Predškolsko obrazovanje</t>
  </si>
  <si>
    <t>091    Predškolsko i osnovno obrazovanje</t>
  </si>
  <si>
    <t>09   Obrazovanje</t>
  </si>
  <si>
    <t xml:space="preserve">PRIHODI UKUPNO               </t>
  </si>
  <si>
    <t xml:space="preserve">RAZLIKA - VIŠAK / MANJAK  </t>
  </si>
  <si>
    <t>Naknade za rad predstavničkih i izvršnih tijela, povjerenstava i sl.</t>
  </si>
  <si>
    <t>BROJČANA OZNAKA I NAZIV FUNKCIJSKE KLASIFIKACIJE</t>
  </si>
  <si>
    <t>Brojčana oznaka i naziv organizacijske klasifikacije, izvora financiranja i ekonomske klasifikacije</t>
  </si>
  <si>
    <t>Ostali prihodi za posebne namjene - roditelji</t>
  </si>
  <si>
    <t>Prihodi iz nadležnog proračuna i od HZZO-a temeljem ugovora</t>
  </si>
  <si>
    <t xml:space="preserve">RASHODI UKUPNO             </t>
  </si>
  <si>
    <t>Tekuće pomoći proračun. koris. iz proračuna koji im nije nadležan</t>
  </si>
  <si>
    <t>RASHODI POSLOVANJA PREMA EKONOMSKOJ KLASIFIKACIJI</t>
  </si>
  <si>
    <t>PRIHODI POSLOVANJA PREMA EKONOMSKOJ KLASIFIKACIJI</t>
  </si>
  <si>
    <t>UKUPNO PRIHODI</t>
  </si>
  <si>
    <t>Prihodi za posebne namjene</t>
  </si>
  <si>
    <t>Pomoći</t>
  </si>
  <si>
    <t>Prihodi od prodaje nefin.imovine i naknade s naslova osiguranja</t>
  </si>
  <si>
    <t>UKUPNO RASHODI</t>
  </si>
  <si>
    <t>PROGRAMSKA  KLASIFIKACIJA</t>
  </si>
  <si>
    <t>PRIHODI I RASHODI PREMA IZVORIMA FINANCIRANJA</t>
  </si>
  <si>
    <t xml:space="preserve">6  PRIHODI POSLOVANJA     </t>
  </si>
  <si>
    <t xml:space="preserve">7  PRIHODI OD PRODAJE NEFINANCIJSKE IMOVINE   </t>
  </si>
  <si>
    <t xml:space="preserve">3  RASHODI  POSLOVANJA     </t>
  </si>
  <si>
    <t xml:space="preserve">4  RASHODI ZA NABAVU NEFINANCIJSKE IMOVINE </t>
  </si>
  <si>
    <t>8  PRIMICI OD FINANCIJSKE IMOVINE I ZADUŽIVANJA</t>
  </si>
  <si>
    <t>5  IZDACI ZA FINANCIJSKU IMOVINU I OTPLATE ZAJMOVA</t>
  </si>
  <si>
    <t>NETO FINANCIRANJE</t>
  </si>
  <si>
    <t xml:space="preserve">C) PRENESENI VIŠAK ILI PRENESENI MANJAK </t>
  </si>
  <si>
    <t>PRIJENOS  VIŠKA / MANJKA IZ PRETHODNE(IH) GODINE</t>
  </si>
  <si>
    <t>PRIJENOS  VIŠKA / MANJKA U SLJEDEĆE RAZDOBLJE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</si>
  <si>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</si>
  <si>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</si>
  <si>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</si>
  <si>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</si>
  <si>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UKUPNI RASHODI  3+4</t>
  </si>
  <si>
    <t>B. RAČUN FINANCIRANJA PREMA EKONOMSKOJ KLASIFIKACIJI</t>
  </si>
  <si>
    <t>Izvor financiranja    61</t>
  </si>
  <si>
    <t>Tekuće pomoći od izvanproračunskih korisnika - HZZ</t>
  </si>
  <si>
    <t>Izvor financiranja 11</t>
  </si>
  <si>
    <t>Brojčana oznaka i naziv računa prihoda i rashoda ekonomske klasifikacije</t>
  </si>
  <si>
    <t xml:space="preserve">           .2025.</t>
  </si>
  <si>
    <t xml:space="preserve">Ostale pomoći   </t>
  </si>
  <si>
    <t>Prihodi iz nadležnog proračuna-prijenos iz državnog proračuna</t>
  </si>
  <si>
    <t>Plan za 2025.</t>
  </si>
  <si>
    <t xml:space="preserve">Oprema za održavanje i zaštitu </t>
  </si>
  <si>
    <t>Poštarina</t>
  </si>
  <si>
    <t>Plaće za zaposlene</t>
  </si>
  <si>
    <t>Naknade za prijevoz na posao i s posla</t>
  </si>
  <si>
    <t>Seminari, savjetovanja i simpoziji</t>
  </si>
  <si>
    <t>Naknada za korištenje privatnog automobila u službene svrhe</t>
  </si>
  <si>
    <t xml:space="preserve">Uredski materijal  </t>
  </si>
  <si>
    <t>Literatura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</si>
  <si>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</si>
  <si>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</si>
  <si>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</si>
  <si>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</si>
  <si>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</si>
  <si>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Materijal i dijelovi za tekuće i investicijsko održavanje opreme</t>
  </si>
  <si>
    <t xml:space="preserve">Sitni inventar   </t>
  </si>
  <si>
    <t>Usluge telefona, telefaksa</t>
  </si>
  <si>
    <t>Ostale usluge za komunikaciju i prijevoz</t>
  </si>
  <si>
    <t>Usluge tekućeg i investicijskog održavanja postrojenja i opreme</t>
  </si>
  <si>
    <t>Ostale usluge tekućeg i investicijskog održavanja</t>
  </si>
  <si>
    <t>Ostale usluge promidžbe i informiranja</t>
  </si>
  <si>
    <t>Opskrba vodom</t>
  </si>
  <si>
    <t>Iznošenje i odvoz smeća</t>
  </si>
  <si>
    <t>Dimnjačarske i ekološke usluge</t>
  </si>
  <si>
    <t>Obvezni i preventivni zdravstveni pregledi zaposlenika</t>
  </si>
  <si>
    <t>Ostale zdravstvene i veterinarske usluge</t>
  </si>
  <si>
    <t>Ostale intelektualne usluge</t>
  </si>
  <si>
    <t>Ostale računalne usluge</t>
  </si>
  <si>
    <t>Grafičke i tiskarske usluge, usluge kopiranja i sl.</t>
  </si>
  <si>
    <t>Ostale nespomenute usluge</t>
  </si>
  <si>
    <t>Upravne i administrativne pristojbe</t>
  </si>
  <si>
    <t>Ostale pristojbe i naknade</t>
  </si>
  <si>
    <t>Usluge banaka</t>
  </si>
  <si>
    <t>Usluge platnog prometa</t>
  </si>
  <si>
    <t>Ostvarenje/ izvršenje 2024</t>
  </si>
  <si>
    <t>Financ. plan za 2026.</t>
  </si>
  <si>
    <t>Projekcija za 2027.</t>
  </si>
  <si>
    <t>Projekcija za 2028.</t>
  </si>
  <si>
    <t>VIŠAK / MANJAK + NETO FINANCIRANJE + PRIJENOS VIŠKA / MANJKA IZ PRETHODNE(IH)  GODINE - PRIJENOS VIŠKA / MANJKA U SLJEDEĆE RAZDOBLJE</t>
  </si>
  <si>
    <t>Tekuće pomoći proračunu iz drugih proračuna</t>
  </si>
  <si>
    <t>Tekuće pomoći iz županijskog proračuna</t>
  </si>
  <si>
    <t>Tekuće pomoći od HZMO-a, HZZ-a i HZZOa</t>
  </si>
  <si>
    <t>Tekuće pomoći pror.korisnic.iz pror. JLP(R)S koji im nije nadležan</t>
  </si>
  <si>
    <t>Kamate na oročena sredstva i depozite po viđenju</t>
  </si>
  <si>
    <t>Prihodi od upravnih i administrativnih pristojbi                              -participacija roditelja</t>
  </si>
  <si>
    <t>Sufinanciranje cijene usluge, participacije i slično</t>
  </si>
  <si>
    <t>Prihodi s naslova osiguranja, refundacije štete i totalne štete</t>
  </si>
  <si>
    <t>Tekuće donacije</t>
  </si>
  <si>
    <t xml:space="preserve">Prihodi od pruženih usluga, prihodi od donacija </t>
  </si>
  <si>
    <t>Tekuće donacije od fizičkih osoba</t>
  </si>
  <si>
    <t>Tekuće donacije od neprofitnih organizacija</t>
  </si>
  <si>
    <t>Tekuće donacije od trgovačkih društava</t>
  </si>
  <si>
    <t>Prihodi iz nadležnog proračuna za financiranje redovne djelatnosti proračunskog korisnika</t>
  </si>
  <si>
    <t>Prihodi iz nadležnog pror. za financ. Izdataka za nabavu nefinancijske imovine</t>
  </si>
  <si>
    <t>Prihodi od HZZO-a na temelju ugovornih obveza</t>
  </si>
  <si>
    <t>Prihodi iz nadležnog proračuna za financ. nabave nefin. imovine</t>
  </si>
  <si>
    <t>Opći prihodi i primici - prihodi od HZZO-a</t>
  </si>
  <si>
    <t>Tekući plan za 2025.</t>
  </si>
  <si>
    <t>Plan za 2026.</t>
  </si>
  <si>
    <t>Ostale zakupnine i najamnine</t>
  </si>
  <si>
    <t>Naknade ostalih troškova</t>
  </si>
  <si>
    <t>Premije osiguranja ostale imovine</t>
  </si>
  <si>
    <t>Premije osiguranja zaposlenih</t>
  </si>
  <si>
    <t>Tuzemne članarine</t>
  </si>
  <si>
    <t>Rashodi protokola (vijenci, cvijeće, svijeće i slično)</t>
  </si>
  <si>
    <t>Računala i računalna oprema</t>
  </si>
  <si>
    <t>Uredski namještaj</t>
  </si>
  <si>
    <t>Radio i TV prijemnici</t>
  </si>
  <si>
    <t>Telefoni i ostali komunikacijski uređaji</t>
  </si>
  <si>
    <t>Oprema za grijanje, ventilaciju i hlađenje</t>
  </si>
  <si>
    <t>Oprema za održavanje prostorija</t>
  </si>
  <si>
    <t>Sportska oprema</t>
  </si>
  <si>
    <t>Glazbeni instrumenti i oprema</t>
  </si>
  <si>
    <t>Oprema</t>
  </si>
  <si>
    <t xml:space="preserve">Plaće za redovan rad </t>
  </si>
  <si>
    <t>Naknade za bolest, invalidnost i smrtni slučaj</t>
  </si>
  <si>
    <t>Ostali nenavedeni rashodi za zaposlene</t>
  </si>
  <si>
    <t>Dnevnice za službeni put u zemlji</t>
  </si>
  <si>
    <t>Naknade za smještaj na službenom putu u zemlji</t>
  </si>
  <si>
    <t>Naknade za prijevoz na službenom putu u zemlji</t>
  </si>
  <si>
    <t>Tečajevi i stručni ispiti</t>
  </si>
  <si>
    <t>Materijal za higijenske potrebe i njegu</t>
  </si>
  <si>
    <t>Materijal i dijelovi za tekuće i investic. održavanje građev.objekata</t>
  </si>
  <si>
    <t>Usluge tekućeg i investicijskog održavanja građevinskih objekata</t>
  </si>
  <si>
    <t>Deratizacija i dezinsekcija</t>
  </si>
  <si>
    <t>Ugovori o djelu</t>
  </si>
  <si>
    <t>Usluge odvjetnika i pravnog savjetovanja</t>
  </si>
  <si>
    <t>Usluge agencija, studentskog servia (prijepisi, prijevodi i drugo)</t>
  </si>
  <si>
    <t>Namirnice za kuhinju</t>
  </si>
  <si>
    <t>Prigodne nagrade- Uskrsnica, Regres, Božičnica</t>
  </si>
  <si>
    <t>Darovi (darovi djeci)</t>
  </si>
  <si>
    <t>Nagrade (nagrade za radne rezultate)</t>
  </si>
  <si>
    <t>DJEČJI VRTIĆ ''POTOČIĆ TUHELJSKI''</t>
  </si>
  <si>
    <t>Tuhelj,</t>
  </si>
  <si>
    <t>Tuhelj 39a, Tuhelj</t>
  </si>
  <si>
    <t>Na temelju članka 38. Zakon o proračunu (N.N. 144/21.), članka 36. Zakona o ustanovama (NN 76/93, 29/97, 47/99, 35/08, 127/19) i članka  45. Statuta Dječjeg vrtića Potočić Tuheljski, Upravno vijeće dječjeg vrtića Potočić Tuheljski  na    . sjednici održanoj dana        .2025. godine donijelo je:</t>
  </si>
  <si>
    <t>FINANCIJSKI  PLAN  DJEČJEG VRTIĆA POTOČIĆ TUHELJSKI ZA 2026. GODINU i projekcije za 2027. i 2028. godinu</t>
  </si>
  <si>
    <t>Aktivnost A900301</t>
  </si>
  <si>
    <t>PROGRAM P9003</t>
  </si>
  <si>
    <t>PREDŠKOLSKI ODGOJ</t>
  </si>
  <si>
    <t>Aktivnost K900302</t>
  </si>
  <si>
    <t>NABAVA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</si>
</sst>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/>
    </xf>
    <xf numFmtId="0" fontId="12" fillId="0" borderId="0" xfId="0" applyFont="1"/>
    <xf numFmtId="0" fontId="13" fillId="2" borderId="3" xfId="0" quotePrefix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/>
    </xf>
    <xf numFmtId="0" fontId="11" fillId="0" borderId="0" xfId="0" applyFont="1"/>
    <xf numFmtId="0" fontId="16" fillId="0" borderId="0" xfId="0" applyFont="1"/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16" fillId="3" borderId="3" xfId="0" applyFont="1" applyFill="1" applyBorder="1"/>
    <xf numFmtId="0" fontId="14" fillId="2" borderId="7" xfId="0" applyFont="1" applyFill="1" applyBorder="1" applyAlignment="1">
      <alignment horizontal="left" vertical="center"/>
    </xf>
    <xf numFmtId="4" fontId="15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7" fillId="0" borderId="1" xfId="0" applyFont="1" applyBorder="1"/>
    <xf numFmtId="0" fontId="17" fillId="0" borderId="0" xfId="0" applyFont="1"/>
    <xf numFmtId="0" fontId="17" fillId="0" borderId="2" xfId="0" applyFont="1" applyBorder="1"/>
    <xf numFmtId="0" fontId="17" fillId="0" borderId="11" xfId="0" applyFont="1" applyBorder="1"/>
    <xf numFmtId="0" fontId="17" fillId="0" borderId="10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/>
    <xf numFmtId="0" fontId="18" fillId="2" borderId="2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 indent="1"/>
    </xf>
    <xf numFmtId="4" fontId="18" fillId="2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 wrapText="1" indent="1"/>
    </xf>
    <xf numFmtId="4" fontId="2" fillId="5" borderId="4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9" xfId="0" applyFont="1" applyFill="1" applyBorder="1" applyAlignment="1">
      <alignment horizontal="left" vertical="center" wrapText="1" indent="1"/>
    </xf>
    <xf numFmtId="4" fontId="2" fillId="5" borderId="6" xfId="0" applyNumberFormat="1" applyFont="1" applyFill="1" applyBorder="1" applyAlignment="1">
      <alignment horizontal="right"/>
    </xf>
    <xf numFmtId="0" fontId="20" fillId="0" borderId="1" xfId="0" applyFont="1" applyBorder="1"/>
    <xf numFmtId="0" fontId="20" fillId="0" borderId="2" xfId="0" applyFont="1" applyBorder="1" applyAlignment="1">
      <alignment horizontal="center"/>
    </xf>
    <xf numFmtId="0" fontId="20" fillId="0" borderId="4" xfId="0" applyFont="1" applyBorder="1"/>
    <xf numFmtId="4" fontId="20" fillId="0" borderId="3" xfId="0" applyNumberFormat="1" applyFont="1" applyBorder="1"/>
    <xf numFmtId="0" fontId="20" fillId="0" borderId="0" xfId="0" applyFont="1"/>
    <xf numFmtId="0" fontId="17" fillId="5" borderId="4" xfId="0" applyFont="1" applyFill="1" applyBorder="1"/>
    <xf numFmtId="4" fontId="17" fillId="5" borderId="3" xfId="0" applyNumberFormat="1" applyFont="1" applyFill="1" applyBorder="1"/>
    <xf numFmtId="4" fontId="15" fillId="0" borderId="3" xfId="0" applyNumberFormat="1" applyFont="1" applyBorder="1" applyAlignment="1">
      <alignment horizontal="right"/>
    </xf>
    <xf numFmtId="0" fontId="6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17" fillId="2" borderId="4" xfId="0" applyFont="1" applyFill="1" applyBorder="1"/>
    <xf numFmtId="0" fontId="17" fillId="2" borderId="3" xfId="0" applyFont="1" applyFill="1" applyBorder="1"/>
    <xf numFmtId="4" fontId="0" fillId="0" borderId="0" xfId="0" applyNumberFormat="1"/>
    <xf numFmtId="0" fontId="14" fillId="2" borderId="3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17" fillId="0" borderId="12" xfId="0" applyFont="1" applyBorder="1"/>
    <xf numFmtId="0" fontId="17" fillId="5" borderId="8" xfId="0" applyFont="1" applyFill="1" applyBorder="1"/>
    <xf numFmtId="0" fontId="17" fillId="5" borderId="1" xfId="0" applyFont="1" applyFill="1" applyBorder="1"/>
    <xf numFmtId="0" fontId="5" fillId="2" borderId="12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5" fillId="2" borderId="6" xfId="0" applyNumberFormat="1" applyFont="1" applyFill="1" applyBorder="1" applyAlignment="1">
      <alignment horizontal="right"/>
    </xf>
    <xf numFmtId="0" fontId="22" fillId="0" borderId="0" xfId="0" applyFont="1"/>
    <xf numFmtId="0" fontId="24" fillId="0" borderId="0" xfId="0" applyFont="1"/>
    <xf numFmtId="0" fontId="14" fillId="2" borderId="7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/>
    </xf>
    <xf numFmtId="0" fontId="10" fillId="0" borderId="0" xfId="0" applyFont="1"/>
    <xf numFmtId="0" fontId="2" fillId="5" borderId="1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1"/>
    </xf>
    <xf numFmtId="0" fontId="18" fillId="2" borderId="12" xfId="0" applyFont="1" applyFill="1" applyBorder="1" applyAlignment="1">
      <alignment vertical="center" wrapText="1"/>
    </xf>
    <xf numFmtId="4" fontId="18" fillId="2" borderId="8" xfId="0" applyNumberFormat="1" applyFont="1" applyFill="1" applyBorder="1" applyAlignment="1">
      <alignment horizontal="right"/>
    </xf>
    <xf numFmtId="0" fontId="10" fillId="2" borderId="0" xfId="0" applyFont="1" applyFill="1"/>
    <xf numFmtId="0" fontId="14" fillId="2" borderId="7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3" borderId="6" xfId="0" quotePrefix="1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center" vertical="center" wrapText="1"/>
    </xf>
    <xf numFmtId="0" fontId="14" fillId="2" borderId="3" xfId="0" quotePrefix="1" applyFont="1" applyFill="1" applyBorder="1" applyAlignment="1">
      <alignment horizontal="left" vertical="center"/>
    </xf>
    <xf numFmtId="4" fontId="1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/>
    </xf>
    <xf numFmtId="0" fontId="7" fillId="2" borderId="12" xfId="0" quotePrefix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/>
    </xf>
    <xf numFmtId="0" fontId="7" fillId="2" borderId="11" xfId="0" quotePrefix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right"/>
    </xf>
    <xf numFmtId="0" fontId="27" fillId="2" borderId="7" xfId="0" quotePrefix="1" applyFont="1" applyFill="1" applyBorder="1" applyAlignment="1">
      <alignment horizontal="left" vertical="center"/>
    </xf>
    <xf numFmtId="0" fontId="14" fillId="2" borderId="12" xfId="0" quotePrefix="1" applyFont="1" applyFill="1" applyBorder="1" applyAlignment="1">
      <alignment vertical="center"/>
    </xf>
    <xf numFmtId="4" fontId="15" fillId="2" borderId="7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right"/>
    </xf>
    <xf numFmtId="4" fontId="8" fillId="3" borderId="3" xfId="0" applyNumberFormat="1" applyFont="1" applyFill="1" applyBorder="1" applyAlignment="1">
      <alignment vertical="center" wrapText="1"/>
    </xf>
    <xf numFmtId="0" fontId="25" fillId="2" borderId="0" xfId="0" quotePrefix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4" borderId="1" xfId="0" quotePrefix="1" applyNumberFormat="1" applyFont="1" applyFill="1" applyBorder="1" applyAlignment="1">
      <alignment horizontal="right"/>
    </xf>
    <xf numFmtId="0" fontId="0" fillId="0" borderId="14" xfId="0" applyBorder="1"/>
    <xf numFmtId="3" fontId="8" fillId="4" borderId="1" xfId="0" quotePrefix="1" applyNumberFormat="1" applyFont="1" applyFill="1" applyBorder="1" applyAlignment="1">
      <alignment horizontal="right"/>
    </xf>
    <xf numFmtId="3" fontId="5" fillId="3" borderId="1" xfId="0" quotePrefix="1" applyNumberFormat="1" applyFont="1" applyFill="1" applyBorder="1" applyAlignment="1">
      <alignment horizontal="right"/>
    </xf>
    <xf numFmtId="0" fontId="17" fillId="5" borderId="12" xfId="0" applyFont="1" applyFill="1" applyBorder="1"/>
    <xf numFmtId="0" fontId="5" fillId="2" borderId="12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horizontal="right"/>
    </xf>
    <xf numFmtId="4" fontId="18" fillId="2" borderId="7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6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/>
    </xf>
    <xf numFmtId="4" fontId="2" fillId="3" borderId="3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left" vertical="center" wrapText="1" indent="1"/>
    </xf>
    <xf numFmtId="0" fontId="2" fillId="3" borderId="16" xfId="0" applyFont="1" applyFill="1" applyBorder="1" applyAlignment="1">
      <alignment vertical="center" wrapText="1"/>
    </xf>
    <xf numFmtId="4" fontId="2" fillId="3" borderId="15" xfId="0" applyNumberFormat="1" applyFont="1" applyFill="1" applyBorder="1" applyAlignment="1">
      <alignment horizontal="right"/>
    </xf>
    <xf numFmtId="4" fontId="2" fillId="3" borderId="18" xfId="0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" fontId="5" fillId="5" borderId="4" xfId="0" applyNumberFormat="1" applyFont="1" applyFill="1" applyBorder="1" applyAlignment="1">
      <alignment horizontal="right"/>
    </xf>
    <xf numFmtId="0" fontId="13" fillId="3" borderId="3" xfId="0" quotePrefix="1" applyFont="1" applyFill="1" applyBorder="1" applyAlignment="1">
      <alignment horizontal="left" vertical="center"/>
    </xf>
    <xf numFmtId="0" fontId="29" fillId="3" borderId="3" xfId="0" quotePrefix="1" applyFont="1" applyFill="1" applyBorder="1" applyAlignment="1">
      <alignment horizontal="left" vertical="center"/>
    </xf>
    <xf numFmtId="0" fontId="30" fillId="0" borderId="0" xfId="0" applyFont="1"/>
    <xf numFmtId="0" fontId="8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8" fillId="2" borderId="7" xfId="0" quotePrefix="1" applyFont="1" applyFill="1" applyBorder="1" applyAlignment="1">
      <alignment horizontal="left" vertical="center"/>
    </xf>
    <xf numFmtId="0" fontId="13" fillId="2" borderId="7" xfId="0" quotePrefix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right"/>
    </xf>
    <xf numFmtId="0" fontId="8" fillId="3" borderId="3" xfId="0" quotePrefix="1" applyFont="1" applyFill="1" applyBorder="1" applyAlignment="1">
      <alignment horizontal="left" vertical="center"/>
    </xf>
    <xf numFmtId="0" fontId="32" fillId="0" borderId="0" xfId="0" applyFont="1"/>
    <xf numFmtId="0" fontId="14" fillId="2" borderId="7" xfId="0" quotePrefix="1" applyFont="1" applyFill="1" applyBorder="1" applyAlignment="1">
      <alignment horizontal="left" vertical="center" wrapText="1"/>
    </xf>
    <xf numFmtId="0" fontId="14" fillId="2" borderId="7" xfId="0" quotePrefix="1" applyFont="1" applyFill="1" applyBorder="1" applyAlignment="1">
      <alignment horizontal="left" vertical="center"/>
    </xf>
    <xf numFmtId="0" fontId="13" fillId="6" borderId="6" xfId="0" quotePrefix="1" applyFont="1" applyFill="1" applyBorder="1" applyAlignment="1">
      <alignment horizontal="left" vertical="center"/>
    </xf>
    <xf numFmtId="0" fontId="29" fillId="6" borderId="6" xfId="0" quotePrefix="1" applyFont="1" applyFill="1" applyBorder="1" applyAlignment="1">
      <alignment horizontal="left" vertical="center"/>
    </xf>
    <xf numFmtId="4" fontId="29" fillId="6" borderId="6" xfId="0" applyNumberFormat="1" applyFont="1" applyFill="1" applyBorder="1" applyAlignment="1">
      <alignment horizontal="right"/>
    </xf>
    <xf numFmtId="0" fontId="13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 wrapText="1"/>
    </xf>
    <xf numFmtId="4" fontId="29" fillId="6" borderId="3" xfId="0" applyNumberFormat="1" applyFont="1" applyFill="1" applyBorder="1" applyAlignment="1">
      <alignment horizontal="right"/>
    </xf>
    <xf numFmtId="0" fontId="29" fillId="6" borderId="6" xfId="0" quotePrefix="1" applyFont="1" applyFill="1" applyBorder="1" applyAlignment="1">
      <alignment horizontal="left" vertical="center" wrapText="1"/>
    </xf>
    <xf numFmtId="4" fontId="29" fillId="6" borderId="9" xfId="0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left" vertical="center"/>
    </xf>
    <xf numFmtId="4" fontId="29" fillId="6" borderId="4" xfId="0" applyNumberFormat="1" applyFont="1" applyFill="1" applyBorder="1" applyAlignment="1">
      <alignment horizontal="right"/>
    </xf>
    <xf numFmtId="0" fontId="29" fillId="6" borderId="3" xfId="0" applyFont="1" applyFill="1" applyBorder="1" applyAlignment="1">
      <alignment horizontal="left" vertical="center" wrapText="1"/>
    </xf>
    <xf numFmtId="0" fontId="31" fillId="6" borderId="7" xfId="0" quotePrefix="1" applyFont="1" applyFill="1" applyBorder="1" applyAlignment="1">
      <alignment horizontal="left" vertical="center"/>
    </xf>
    <xf numFmtId="4" fontId="31" fillId="6" borderId="4" xfId="0" applyNumberFormat="1" applyFont="1" applyFill="1" applyBorder="1" applyAlignment="1">
      <alignment horizontal="right"/>
    </xf>
    <xf numFmtId="0" fontId="31" fillId="6" borderId="6" xfId="0" quotePrefix="1" applyFont="1" applyFill="1" applyBorder="1" applyAlignment="1">
      <alignment horizontal="left" vertical="center"/>
    </xf>
    <xf numFmtId="0" fontId="31" fillId="6" borderId="3" xfId="0" applyFont="1" applyFill="1" applyBorder="1" applyAlignment="1">
      <alignment horizontal="left" vertical="center" wrapText="1"/>
    </xf>
    <xf numFmtId="0" fontId="29" fillId="6" borderId="7" xfId="0" quotePrefix="1" applyFont="1" applyFill="1" applyBorder="1" applyAlignment="1">
      <alignment horizontal="left" vertical="center"/>
    </xf>
    <xf numFmtId="0" fontId="33" fillId="6" borderId="3" xfId="0" applyFont="1" applyFill="1" applyBorder="1"/>
    <xf numFmtId="0" fontId="33" fillId="6" borderId="3" xfId="0" applyFont="1" applyFill="1" applyBorder="1" applyAlignment="1">
      <alignment horizontal="left"/>
    </xf>
    <xf numFmtId="4" fontId="33" fillId="6" borderId="3" xfId="0" applyNumberFormat="1" applyFont="1" applyFill="1" applyBorder="1"/>
    <xf numFmtId="4" fontId="31" fillId="6" borderId="3" xfId="0" applyNumberFormat="1" applyFont="1" applyFill="1" applyBorder="1" applyAlignment="1">
      <alignment horizontal="right"/>
    </xf>
    <xf numFmtId="0" fontId="31" fillId="3" borderId="3" xfId="0" applyFont="1" applyFill="1" applyBorder="1" applyAlignment="1">
      <alignment horizontal="left" vertical="center" wrapText="1"/>
    </xf>
    <xf numFmtId="4" fontId="31" fillId="3" borderId="3" xfId="0" applyNumberFormat="1" applyFont="1" applyFill="1" applyBorder="1" applyAlignment="1">
      <alignment horizontal="right"/>
    </xf>
    <xf numFmtId="0" fontId="29" fillId="6" borderId="13" xfId="0" applyFont="1" applyFill="1" applyBorder="1" applyAlignment="1">
      <alignment vertical="center" wrapText="1"/>
    </xf>
    <xf numFmtId="4" fontId="31" fillId="6" borderId="7" xfId="0" applyNumberFormat="1" applyFont="1" applyFill="1" applyBorder="1" applyAlignment="1">
      <alignment horizontal="right"/>
    </xf>
    <xf numFmtId="4" fontId="31" fillId="6" borderId="8" xfId="0" applyNumberFormat="1" applyFont="1" applyFill="1" applyBorder="1" applyAlignment="1">
      <alignment horizontal="right"/>
    </xf>
    <xf numFmtId="0" fontId="29" fillId="6" borderId="13" xfId="0" quotePrefix="1" applyFont="1" applyFill="1" applyBorder="1" applyAlignment="1">
      <alignment vertical="center"/>
    </xf>
    <xf numFmtId="4" fontId="29" fillId="6" borderId="7" xfId="0" applyNumberFormat="1" applyFont="1" applyFill="1" applyBorder="1" applyAlignment="1">
      <alignment horizontal="right"/>
    </xf>
    <xf numFmtId="4" fontId="29" fillId="6" borderId="8" xfId="0" applyNumberFormat="1" applyFont="1" applyFill="1" applyBorder="1" applyAlignment="1">
      <alignment horizontal="right"/>
    </xf>
    <xf numFmtId="0" fontId="29" fillId="6" borderId="12" xfId="0" quotePrefix="1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 wrapText="1" indent="1"/>
    </xf>
    <xf numFmtId="0" fontId="17" fillId="0" borderId="19" xfId="0" applyFont="1" applyBorder="1"/>
    <xf numFmtId="0" fontId="17" fillId="0" borderId="20" xfId="0" applyFont="1" applyBorder="1"/>
    <xf numFmtId="0" fontId="29" fillId="6" borderId="12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wrapText="1" indent="1"/>
    </xf>
    <xf numFmtId="0" fontId="17" fillId="5" borderId="2" xfId="0" applyFont="1" applyFill="1" applyBorder="1"/>
    <xf numFmtId="0" fontId="17" fillId="5" borderId="5" xfId="0" applyFont="1" applyFill="1" applyBorder="1"/>
    <xf numFmtId="0" fontId="17" fillId="3" borderId="1" xfId="0" applyFont="1" applyFill="1" applyBorder="1"/>
    <xf numFmtId="4" fontId="17" fillId="3" borderId="3" xfId="0" applyNumberFormat="1" applyFont="1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19" xfId="0" applyFont="1" applyFill="1" applyBorder="1"/>
    <xf numFmtId="4" fontId="17" fillId="3" borderId="22" xfId="0" applyNumberFormat="1" applyFont="1" applyFill="1" applyBorder="1"/>
    <xf numFmtId="0" fontId="17" fillId="3" borderId="9" xfId="0" applyFont="1" applyFill="1" applyBorder="1" applyAlignment="1">
      <alignment horizontal="center"/>
    </xf>
    <xf numFmtId="0" fontId="17" fillId="3" borderId="11" xfId="0" applyFont="1" applyFill="1" applyBorder="1"/>
    <xf numFmtId="4" fontId="17" fillId="3" borderId="6" xfId="0" applyNumberFormat="1" applyFont="1" applyFill="1" applyBorder="1"/>
    <xf numFmtId="0" fontId="8" fillId="3" borderId="3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" fontId="5" fillId="5" borderId="4" xfId="0" applyNumberFormat="1" applyFont="1" applyFill="1" applyBorder="1" applyAlignment="1">
      <alignment horizontal="right" vertical="center"/>
    </xf>
    <xf numFmtId="4" fontId="4" fillId="3" borderId="1" xfId="0" quotePrefix="1" applyNumberFormat="1" applyFont="1" applyFill="1" applyBorder="1" applyAlignment="1">
      <alignment horizontal="right"/>
    </xf>
    <xf numFmtId="0" fontId="10" fillId="0" borderId="14" xfId="0" applyFont="1" applyBorder="1"/>
    <xf numFmtId="0" fontId="15" fillId="2" borderId="17" xfId="0" applyFont="1" applyFill="1" applyBorder="1" applyAlignment="1">
      <alignment horizontal="left" vertical="center" wrapText="1"/>
    </xf>
    <xf numFmtId="4" fontId="15" fillId="2" borderId="16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 vertical="center" wrapText="1"/>
    </xf>
    <xf numFmtId="4" fontId="2" fillId="2" borderId="10" xfId="0" applyNumberFormat="1" applyFont="1" applyFill="1" applyBorder="1" applyAlignment="1">
      <alignment horizontal="right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9" fillId="6" borderId="12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5" fillId="3" borderId="1" xfId="0" quotePrefix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1"/>
  <sheetViews>
    <sheetView tabSelected="1" topLeftCell="A77" zoomScaleNormal="100" zoomScaleSheetLayoutView="70" workbookViewId="0">
      <selection activeCell="D384" sqref="D384"/>
    </sheetView>
  </sheetViews>
  <sheetFormatPr defaultRowHeight="15" x14ac:dyDescent="0.25"/>
  <cols>
    <col min="1" max="1" width="8.42578125" customWidth="1"/>
    <col min="2" max="2" width="10.28515625" customWidth="1"/>
    <col min="3" max="3" width="8.42578125" customWidth="1"/>
    <col min="4" max="4" width="56.42578125" customWidth="1"/>
    <col min="5" max="5" width="14.7109375" customWidth="1"/>
    <col min="6" max="7" width="13.28515625" customWidth="1"/>
    <col min="8" max="8" width="13.7109375" customWidth="1"/>
    <col min="9" max="9" width="13.28515625" customWidth="1"/>
    <col min="10" max="10" width="14.85546875" customWidth="1"/>
  </cols>
  <sheetData>
    <row r="1" spans="1:9" x14ac:dyDescent="0.25">
      <c r="A1" t="s">
        <v>226</v>
      </c>
    </row>
    <row r="2" spans="1:9" x14ac:dyDescent="0.25">
      <c r="A2" t="s">
        <v>228</v>
      </c>
    </row>
    <row r="3" spans="1:9" x14ac:dyDescent="0.25">
      <c r="A3" t="s">
        <v>83</v>
      </c>
    </row>
    <row r="4" spans="1:9" x14ac:dyDescent="0.25">
      <c r="A4" t="s">
        <v>82</v>
      </c>
    </row>
    <row r="5" spans="1:9" x14ac:dyDescent="0.25">
      <c r="A5" t="s">
        <v>81</v>
      </c>
    </row>
    <row r="6" spans="1:9" x14ac:dyDescent="0.25">
      <c r="A6" t="s">
        <v>227</v>
      </c>
      <c r="B6" t="s">
        <v>131</v>
      </c>
    </row>
    <row r="7" spans="1:9" ht="45" customHeight="1" x14ac:dyDescent="0.25">
      <c r="A7" s="290" t="s">
        <v>229</v>
      </c>
      <c r="B7" s="290"/>
      <c r="C7" s="290"/>
      <c r="D7" s="290"/>
      <c r="E7" s="290"/>
      <c r="F7" s="290"/>
      <c r="G7" s="290"/>
      <c r="H7" s="290"/>
      <c r="I7" s="290"/>
    </row>
    <row r="8" spans="1:9" ht="15.75" x14ac:dyDescent="0.25">
      <c r="A8" s="279" t="s">
        <v>230</v>
      </c>
      <c r="B8" s="279"/>
      <c r="C8" s="279"/>
      <c r="D8" s="279"/>
      <c r="E8" s="279"/>
      <c r="F8" s="279"/>
      <c r="G8" s="279"/>
      <c r="H8" s="279"/>
      <c r="I8" s="279"/>
    </row>
    <row r="9" spans="1:9" ht="9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5.75" x14ac:dyDescent="0.25">
      <c r="A10" s="279" t="s">
        <v>13</v>
      </c>
      <c r="B10" s="279"/>
      <c r="C10" s="279"/>
      <c r="D10" s="279"/>
      <c r="E10" s="279"/>
      <c r="F10" s="279"/>
      <c r="G10" s="279"/>
      <c r="H10" s="279"/>
      <c r="I10" s="279"/>
    </row>
    <row r="11" spans="1:9" ht="18" customHeight="1" x14ac:dyDescent="0.25">
      <c r="A11" s="279" t="s">
        <v>18</v>
      </c>
      <c r="B11" s="280"/>
      <c r="C11" s="280"/>
      <c r="D11" s="280"/>
      <c r="E11" s="280"/>
      <c r="F11" s="280"/>
      <c r="G11" s="280"/>
      <c r="H11" s="280"/>
      <c r="I11" s="280"/>
    </row>
    <row r="12" spans="1:9" ht="33.75" customHeight="1" x14ac:dyDescent="0.25">
      <c r="A12" s="254" t="s">
        <v>130</v>
      </c>
      <c r="B12" s="255"/>
      <c r="C12" s="255"/>
      <c r="D12" s="256"/>
      <c r="E12" s="138" t="s">
        <v>168</v>
      </c>
      <c r="F12" s="138" t="s">
        <v>191</v>
      </c>
      <c r="G12" s="138" t="s">
        <v>192</v>
      </c>
      <c r="H12" s="138" t="s">
        <v>170</v>
      </c>
      <c r="I12" s="138" t="s">
        <v>171</v>
      </c>
    </row>
    <row r="13" spans="1:9" x14ac:dyDescent="0.25">
      <c r="A13" s="257">
        <v>1</v>
      </c>
      <c r="B13" s="258"/>
      <c r="C13" s="258"/>
      <c r="D13" s="259"/>
      <c r="E13" s="139">
        <v>2</v>
      </c>
      <c r="F13" s="139">
        <v>3</v>
      </c>
      <c r="G13" s="139">
        <v>4</v>
      </c>
      <c r="H13" s="139">
        <v>5</v>
      </c>
      <c r="I13" s="139">
        <v>6</v>
      </c>
    </row>
    <row r="14" spans="1:9" s="103" customFormat="1" ht="15.75" x14ac:dyDescent="0.25">
      <c r="A14" s="294" t="s">
        <v>93</v>
      </c>
      <c r="B14" s="295"/>
      <c r="C14" s="295"/>
      <c r="D14" s="295"/>
      <c r="E14" s="102">
        <f>SUM(E15+E16)</f>
        <v>409987.99999999994</v>
      </c>
      <c r="F14" s="102">
        <f>SUM(F15+F16)</f>
        <v>450000</v>
      </c>
      <c r="G14" s="102">
        <f>SUM(G15+G16)</f>
        <v>512700</v>
      </c>
      <c r="H14" s="102">
        <f>SUM(H15+H16)</f>
        <v>536000</v>
      </c>
      <c r="I14" s="102">
        <f>SUM(I15+I16)</f>
        <v>635500</v>
      </c>
    </row>
    <row r="15" spans="1:9" x14ac:dyDescent="0.25">
      <c r="A15" s="296" t="s">
        <v>111</v>
      </c>
      <c r="B15" s="293"/>
      <c r="C15" s="293"/>
      <c r="D15" s="293"/>
      <c r="E15" s="66">
        <f t="shared" ref="E15" si="0">SUM(E48)</f>
        <v>409987.99999999994</v>
      </c>
      <c r="F15" s="66">
        <f t="shared" ref="F15:I15" si="1">SUM(F48)</f>
        <v>450000</v>
      </c>
      <c r="G15" s="66">
        <f t="shared" ref="G15:H15" si="2">SUM(G48)</f>
        <v>512700</v>
      </c>
      <c r="H15" s="66">
        <f t="shared" si="2"/>
        <v>536000</v>
      </c>
      <c r="I15" s="66">
        <f t="shared" si="1"/>
        <v>635500</v>
      </c>
    </row>
    <row r="16" spans="1:9" x14ac:dyDescent="0.25">
      <c r="A16" s="297" t="s">
        <v>112</v>
      </c>
      <c r="B16" s="298"/>
      <c r="C16" s="298"/>
      <c r="D16" s="298"/>
      <c r="E16" s="66">
        <v>0</v>
      </c>
      <c r="F16" s="66">
        <v>0</v>
      </c>
      <c r="G16" s="66">
        <v>0</v>
      </c>
      <c r="H16" s="66">
        <v>0</v>
      </c>
      <c r="I16" s="66">
        <v>0</v>
      </c>
    </row>
    <row r="17" spans="1:10" s="103" customFormat="1" ht="15.75" x14ac:dyDescent="0.25">
      <c r="A17" s="260" t="s">
        <v>100</v>
      </c>
      <c r="B17" s="261"/>
      <c r="C17" s="261"/>
      <c r="D17" s="262"/>
      <c r="E17" s="102">
        <f>SUM(E18+E19)</f>
        <v>406231.22</v>
      </c>
      <c r="F17" s="102">
        <f>SUM(F18+F19)</f>
        <v>425000</v>
      </c>
      <c r="G17" s="102">
        <f>SUM(G18+G19)</f>
        <v>502700</v>
      </c>
      <c r="H17" s="102">
        <f>SUM(H18+H19)</f>
        <v>526000</v>
      </c>
      <c r="I17" s="102">
        <f>SUM(I18+I19)</f>
        <v>625500</v>
      </c>
    </row>
    <row r="18" spans="1:10" x14ac:dyDescent="0.25">
      <c r="A18" s="292" t="s">
        <v>113</v>
      </c>
      <c r="B18" s="293"/>
      <c r="C18" s="293"/>
      <c r="D18" s="293"/>
      <c r="E18" s="66">
        <f t="shared" ref="E18" si="3">SUM(E90)</f>
        <v>403855.72</v>
      </c>
      <c r="F18" s="66">
        <f t="shared" ref="F18:I18" si="4">SUM(F90)</f>
        <v>421000</v>
      </c>
      <c r="G18" s="66">
        <f t="shared" ref="G18:H18" si="5">SUM(G90)</f>
        <v>497000</v>
      </c>
      <c r="H18" s="66">
        <f t="shared" si="5"/>
        <v>524500</v>
      </c>
      <c r="I18" s="66">
        <f t="shared" si="4"/>
        <v>624000</v>
      </c>
    </row>
    <row r="19" spans="1:10" x14ac:dyDescent="0.25">
      <c r="A19" s="297" t="s">
        <v>114</v>
      </c>
      <c r="B19" s="298"/>
      <c r="C19" s="298"/>
      <c r="D19" s="298"/>
      <c r="E19" s="66">
        <f t="shared" ref="E19" si="6">SUM(E139)</f>
        <v>2375.5</v>
      </c>
      <c r="F19" s="66">
        <f t="shared" ref="F19:I19" si="7">SUM(F139)</f>
        <v>4000</v>
      </c>
      <c r="G19" s="66">
        <f t="shared" ref="G19:H19" si="8">SUM(G139)</f>
        <v>5700</v>
      </c>
      <c r="H19" s="66">
        <f t="shared" si="8"/>
        <v>1500</v>
      </c>
      <c r="I19" s="66">
        <f t="shared" si="7"/>
        <v>1500</v>
      </c>
    </row>
    <row r="20" spans="1:10" s="103" customFormat="1" ht="15.75" x14ac:dyDescent="0.25">
      <c r="A20" s="299" t="s">
        <v>94</v>
      </c>
      <c r="B20" s="295"/>
      <c r="C20" s="295"/>
      <c r="D20" s="295"/>
      <c r="E20" s="102">
        <f>SUM(E14-E17)</f>
        <v>3756.7799999999697</v>
      </c>
      <c r="F20" s="102">
        <f>SUM(F14-F17)</f>
        <v>25000</v>
      </c>
      <c r="G20" s="102">
        <f>SUM(G14-G17)</f>
        <v>10000</v>
      </c>
      <c r="H20" s="102">
        <f>SUM(H14-H17)</f>
        <v>10000</v>
      </c>
      <c r="I20" s="102">
        <f>SUM(I14-I17)</f>
        <v>10000</v>
      </c>
    </row>
    <row r="21" spans="1:10" s="109" customFormat="1" ht="10.5" customHeight="1" x14ac:dyDescent="0.25">
      <c r="A21" s="135"/>
      <c r="B21" s="136"/>
      <c r="C21" s="136"/>
      <c r="D21" s="136"/>
      <c r="E21" s="136"/>
      <c r="F21" s="137"/>
      <c r="G21" s="137"/>
      <c r="H21" s="137"/>
      <c r="I21" s="137"/>
    </row>
    <row r="22" spans="1:10" ht="18" customHeight="1" x14ac:dyDescent="0.25">
      <c r="A22" s="279" t="s">
        <v>19</v>
      </c>
      <c r="B22" s="280"/>
      <c r="C22" s="280"/>
      <c r="D22" s="280"/>
      <c r="E22" s="280"/>
      <c r="F22" s="280"/>
      <c r="G22" s="280"/>
      <c r="H22" s="280"/>
      <c r="I22" s="280"/>
    </row>
    <row r="23" spans="1:10" ht="25.5" x14ac:dyDescent="0.25">
      <c r="A23" s="254" t="s">
        <v>130</v>
      </c>
      <c r="B23" s="255"/>
      <c r="C23" s="255"/>
      <c r="D23" s="256"/>
      <c r="E23" s="138" t="s">
        <v>168</v>
      </c>
      <c r="F23" s="138" t="s">
        <v>134</v>
      </c>
      <c r="G23" s="138" t="s">
        <v>169</v>
      </c>
      <c r="H23" s="138" t="s">
        <v>170</v>
      </c>
      <c r="I23" s="138" t="s">
        <v>171</v>
      </c>
    </row>
    <row r="24" spans="1:10" x14ac:dyDescent="0.25">
      <c r="A24" s="263">
        <v>1</v>
      </c>
      <c r="B24" s="264"/>
      <c r="C24" s="264"/>
      <c r="D24" s="265"/>
      <c r="E24" s="139">
        <v>2</v>
      </c>
      <c r="F24" s="139">
        <v>3</v>
      </c>
      <c r="G24" s="139">
        <v>4</v>
      </c>
      <c r="H24" s="139">
        <v>5</v>
      </c>
      <c r="I24" s="139">
        <v>6</v>
      </c>
    </row>
    <row r="25" spans="1:10" s="25" customFormat="1" ht="15.75" customHeight="1" x14ac:dyDescent="0.2">
      <c r="A25" s="266" t="s">
        <v>115</v>
      </c>
      <c r="B25" s="267"/>
      <c r="C25" s="267"/>
      <c r="D25" s="267"/>
      <c r="E25" s="21">
        <v>0</v>
      </c>
      <c r="F25" s="21">
        <v>0</v>
      </c>
      <c r="G25" s="21">
        <v>0</v>
      </c>
      <c r="H25" s="21">
        <v>0</v>
      </c>
      <c r="I25" s="21">
        <v>0</v>
      </c>
    </row>
    <row r="26" spans="1:10" s="25" customFormat="1" ht="12.75" x14ac:dyDescent="0.2">
      <c r="A26" s="266" t="s">
        <v>116</v>
      </c>
      <c r="B26" s="268"/>
      <c r="C26" s="268"/>
      <c r="D26" s="268"/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10" s="25" customFormat="1" ht="14.25" customHeight="1" x14ac:dyDescent="0.2">
      <c r="A27" s="269" t="s">
        <v>117</v>
      </c>
      <c r="B27" s="270"/>
      <c r="C27" s="270"/>
      <c r="D27" s="270"/>
      <c r="E27" s="20">
        <f>SUM(E25-E26)</f>
        <v>0</v>
      </c>
      <c r="F27" s="20">
        <f>SUM(F25-F26)</f>
        <v>0</v>
      </c>
      <c r="G27" s="20">
        <f>SUM(G25-G26)</f>
        <v>0</v>
      </c>
      <c r="H27" s="20">
        <f>SUM(H25-H26)</f>
        <v>0</v>
      </c>
      <c r="I27" s="20">
        <f>SUM(I25-I26)</f>
        <v>0</v>
      </c>
    </row>
    <row r="28" spans="1:10" s="25" customFormat="1" ht="15" customHeight="1" x14ac:dyDescent="0.2">
      <c r="A28" s="269" t="s">
        <v>3</v>
      </c>
      <c r="B28" s="271"/>
      <c r="C28" s="271"/>
      <c r="D28" s="271"/>
      <c r="E28" s="134">
        <f>SUM(E20+E27)</f>
        <v>3756.7799999999697</v>
      </c>
      <c r="F28" s="134">
        <f>SUM(F20+F27)</f>
        <v>25000</v>
      </c>
      <c r="G28" s="134">
        <f>SUM(G20+G27)</f>
        <v>10000</v>
      </c>
      <c r="H28" s="134">
        <f>SUM(H20+H27)</f>
        <v>10000</v>
      </c>
      <c r="I28" s="134">
        <f>SUM(I20+I27)</f>
        <v>10000</v>
      </c>
    </row>
    <row r="29" spans="1:10" ht="11.25" customHeight="1" x14ac:dyDescent="0.25">
      <c r="A29" s="6"/>
      <c r="B29" s="7"/>
      <c r="C29" s="7"/>
      <c r="D29" s="7"/>
      <c r="E29" s="7"/>
      <c r="F29" s="8"/>
      <c r="G29" s="8"/>
      <c r="H29" s="8"/>
      <c r="I29" s="8"/>
    </row>
    <row r="30" spans="1:10" ht="18" customHeight="1" x14ac:dyDescent="0.25">
      <c r="A30" s="279" t="s">
        <v>118</v>
      </c>
      <c r="B30" s="280"/>
      <c r="C30" s="280"/>
      <c r="D30" s="280"/>
      <c r="E30" s="280"/>
      <c r="F30" s="280"/>
      <c r="G30" s="280"/>
      <c r="H30" s="280"/>
      <c r="I30" s="280"/>
    </row>
    <row r="31" spans="1:10" ht="25.5" x14ac:dyDescent="0.25">
      <c r="A31" s="254" t="s">
        <v>130</v>
      </c>
      <c r="B31" s="255"/>
      <c r="C31" s="255"/>
      <c r="D31" s="256"/>
      <c r="E31" s="138" t="s">
        <v>168</v>
      </c>
      <c r="F31" s="138" t="s">
        <v>134</v>
      </c>
      <c r="G31" s="138" t="s">
        <v>169</v>
      </c>
      <c r="H31" s="138" t="s">
        <v>170</v>
      </c>
      <c r="I31" s="138" t="s">
        <v>171</v>
      </c>
      <c r="J31" s="141"/>
    </row>
    <row r="32" spans="1:10" x14ac:dyDescent="0.25">
      <c r="A32" s="263">
        <v>1</v>
      </c>
      <c r="B32" s="264"/>
      <c r="C32" s="264"/>
      <c r="D32" s="265"/>
      <c r="E32" s="139">
        <v>2</v>
      </c>
      <c r="F32" s="139">
        <v>3</v>
      </c>
      <c r="G32" s="139">
        <v>4</v>
      </c>
      <c r="H32" s="139">
        <v>5</v>
      </c>
      <c r="I32" s="139">
        <v>6</v>
      </c>
      <c r="J32" s="141"/>
    </row>
    <row r="33" spans="1:10" ht="18.75" customHeight="1" x14ac:dyDescent="0.25">
      <c r="A33" s="300" t="s">
        <v>119</v>
      </c>
      <c r="B33" s="301"/>
      <c r="C33" s="301"/>
      <c r="D33" s="301"/>
      <c r="E33" s="140">
        <v>-25099.98</v>
      </c>
      <c r="F33" s="140">
        <v>-25000</v>
      </c>
      <c r="G33" s="140">
        <v>-10000</v>
      </c>
      <c r="H33" s="140">
        <v>-10000</v>
      </c>
      <c r="I33" s="140">
        <v>-10000</v>
      </c>
      <c r="J33" s="141"/>
    </row>
    <row r="34" spans="1:10" s="103" customFormat="1" ht="15.75" x14ac:dyDescent="0.25">
      <c r="A34" s="302" t="s">
        <v>120</v>
      </c>
      <c r="B34" s="303"/>
      <c r="C34" s="303"/>
      <c r="D34" s="303"/>
      <c r="E34" s="245">
        <f>SUM(E28+E33)</f>
        <v>-21343.20000000003</v>
      </c>
      <c r="F34" s="245">
        <f>SUM(F28+F33)</f>
        <v>0</v>
      </c>
      <c r="G34" s="245">
        <f>SUM(G28+G33)</f>
        <v>0</v>
      </c>
      <c r="H34" s="245">
        <f>SUM(H28+H33)</f>
        <v>0</v>
      </c>
      <c r="I34" s="245">
        <f>SUM(I28+I33)</f>
        <v>0</v>
      </c>
      <c r="J34" s="246"/>
    </row>
    <row r="35" spans="1:10" ht="30" customHeight="1" x14ac:dyDescent="0.25">
      <c r="A35" s="305" t="s">
        <v>172</v>
      </c>
      <c r="B35" s="306"/>
      <c r="C35" s="306"/>
      <c r="D35" s="306"/>
      <c r="E35" s="134">
        <f>SUM(E20+E27+E33-E34)</f>
        <v>0</v>
      </c>
      <c r="F35" s="134">
        <f>SUM(F20+F27+F33-F34)</f>
        <v>0</v>
      </c>
      <c r="G35" s="134">
        <f>SUM(G20+G27+G33-G34)</f>
        <v>0</v>
      </c>
      <c r="H35" s="134">
        <f>SUM(H20+H27+H33-H34)</f>
        <v>0</v>
      </c>
      <c r="I35" s="134">
        <f>SUM(I20+I27+I33-I34)</f>
        <v>0</v>
      </c>
      <c r="J35" s="141"/>
    </row>
    <row r="36" spans="1:10" x14ac:dyDescent="0.25">
      <c r="A36" s="131"/>
      <c r="B36" s="132"/>
      <c r="C36" s="132"/>
      <c r="D36" s="132"/>
      <c r="E36" s="132"/>
      <c r="F36" s="133"/>
      <c r="G36" s="133"/>
      <c r="H36" s="133"/>
      <c r="I36" s="133"/>
    </row>
    <row r="37" spans="1:10" ht="15.75" x14ac:dyDescent="0.25">
      <c r="A37" s="307" t="s">
        <v>121</v>
      </c>
      <c r="B37" s="307"/>
      <c r="C37" s="307"/>
      <c r="D37" s="307"/>
      <c r="E37" s="307"/>
      <c r="F37" s="307"/>
      <c r="G37" s="307"/>
      <c r="H37" s="307"/>
      <c r="I37" s="307"/>
      <c r="J37" s="307"/>
    </row>
    <row r="38" spans="1:10" ht="25.5" x14ac:dyDescent="0.25">
      <c r="A38" s="254" t="s">
        <v>130</v>
      </c>
      <c r="B38" s="255"/>
      <c r="C38" s="255"/>
      <c r="D38" s="256"/>
      <c r="E38" s="138" t="s">
        <v>168</v>
      </c>
      <c r="F38" s="138" t="s">
        <v>134</v>
      </c>
      <c r="G38" s="138" t="s">
        <v>169</v>
      </c>
      <c r="H38" s="138" t="s">
        <v>170</v>
      </c>
      <c r="I38" s="138" t="s">
        <v>171</v>
      </c>
      <c r="J38" s="141"/>
    </row>
    <row r="39" spans="1:10" ht="15" customHeight="1" x14ac:dyDescent="0.25">
      <c r="A39" s="272" t="s">
        <v>122</v>
      </c>
      <c r="B39" s="273"/>
      <c r="C39" s="273"/>
      <c r="D39" s="274"/>
      <c r="E39" s="142">
        <v>0</v>
      </c>
      <c r="F39" s="142">
        <f>SUM(C42)</f>
        <v>0</v>
      </c>
      <c r="G39" s="142"/>
      <c r="H39" s="142"/>
      <c r="I39" s="142">
        <f>SUM(D42)</f>
        <v>0</v>
      </c>
      <c r="J39" s="141"/>
    </row>
    <row r="40" spans="1:10" ht="15" customHeight="1" x14ac:dyDescent="0.25">
      <c r="A40" s="272" t="s">
        <v>2</v>
      </c>
      <c r="B40" s="273"/>
      <c r="C40" s="273"/>
      <c r="D40" s="274"/>
      <c r="E40" s="142">
        <v>0</v>
      </c>
      <c r="F40" s="142">
        <v>0</v>
      </c>
      <c r="G40" s="142"/>
      <c r="H40" s="142"/>
      <c r="I40" s="142">
        <v>0</v>
      </c>
      <c r="J40" s="141"/>
    </row>
    <row r="41" spans="1:10" ht="15" customHeight="1" x14ac:dyDescent="0.25">
      <c r="A41" s="272" t="s">
        <v>123</v>
      </c>
      <c r="B41" s="273"/>
      <c r="C41" s="273"/>
      <c r="D41" s="274"/>
      <c r="E41" s="142">
        <v>0</v>
      </c>
      <c r="F41" s="142">
        <v>0</v>
      </c>
      <c r="G41" s="142"/>
      <c r="H41" s="142"/>
      <c r="I41" s="142">
        <v>0</v>
      </c>
      <c r="J41" s="141"/>
    </row>
    <row r="42" spans="1:10" ht="15" customHeight="1" x14ac:dyDescent="0.25">
      <c r="A42" s="269" t="s">
        <v>124</v>
      </c>
      <c r="B42" s="271"/>
      <c r="C42" s="271"/>
      <c r="D42" s="275"/>
      <c r="E42" s="143">
        <f>E39-E40+E41</f>
        <v>0</v>
      </c>
      <c r="F42" s="143">
        <f>F39-F40+F41</f>
        <v>0</v>
      </c>
      <c r="G42" s="143"/>
      <c r="H42" s="143"/>
      <c r="I42" s="143">
        <f>I39-I40+I41</f>
        <v>0</v>
      </c>
      <c r="J42" s="141"/>
    </row>
    <row r="43" spans="1:10" x14ac:dyDescent="0.25">
      <c r="A43" s="131"/>
      <c r="B43" s="132"/>
      <c r="C43" s="132"/>
      <c r="D43" s="132"/>
      <c r="E43" s="132"/>
      <c r="F43" s="133"/>
      <c r="G43" s="133"/>
      <c r="H43" s="133"/>
      <c r="I43" s="133"/>
    </row>
    <row r="44" spans="1:10" ht="15.75" x14ac:dyDescent="0.25">
      <c r="A44" s="279" t="s">
        <v>4</v>
      </c>
      <c r="B44" s="280"/>
      <c r="C44" s="280"/>
      <c r="D44" s="280"/>
      <c r="E44" s="280"/>
      <c r="F44" s="280"/>
      <c r="G44" s="280"/>
      <c r="H44" s="280"/>
      <c r="I44" s="280"/>
    </row>
    <row r="45" spans="1:10" ht="15.75" x14ac:dyDescent="0.25">
      <c r="A45" s="279" t="s">
        <v>103</v>
      </c>
      <c r="B45" s="291"/>
      <c r="C45" s="291"/>
      <c r="D45" s="291"/>
      <c r="E45" s="291"/>
      <c r="F45" s="291"/>
      <c r="G45" s="291"/>
      <c r="H45" s="291"/>
      <c r="I45" s="291"/>
    </row>
    <row r="46" spans="1:10" ht="27" customHeight="1" x14ac:dyDescent="0.25">
      <c r="A46" s="254" t="s">
        <v>130</v>
      </c>
      <c r="B46" s="255"/>
      <c r="C46" s="255"/>
      <c r="D46" s="256"/>
      <c r="E46" s="138" t="s">
        <v>168</v>
      </c>
      <c r="F46" s="138" t="s">
        <v>134</v>
      </c>
      <c r="G46" s="138" t="s">
        <v>169</v>
      </c>
      <c r="H46" s="138" t="s">
        <v>170</v>
      </c>
      <c r="I46" s="138" t="s">
        <v>171</v>
      </c>
    </row>
    <row r="47" spans="1:10" x14ac:dyDescent="0.25">
      <c r="A47" s="263">
        <v>1</v>
      </c>
      <c r="B47" s="264"/>
      <c r="C47" s="264"/>
      <c r="D47" s="265"/>
      <c r="E47" s="139">
        <v>2</v>
      </c>
      <c r="F47" s="139">
        <v>3</v>
      </c>
      <c r="G47" s="139">
        <v>4</v>
      </c>
      <c r="H47" s="139">
        <v>5</v>
      </c>
      <c r="I47" s="139">
        <v>6</v>
      </c>
    </row>
    <row r="48" spans="1:10" ht="15.75" thickBot="1" x14ac:dyDescent="0.3">
      <c r="A48" s="75">
        <v>6</v>
      </c>
      <c r="B48" s="185"/>
      <c r="C48" s="185"/>
      <c r="D48" s="186" t="s">
        <v>0</v>
      </c>
      <c r="E48" s="187">
        <f>SUM(E49+E57+E61+E67+E73)</f>
        <v>409987.99999999994</v>
      </c>
      <c r="F48" s="187">
        <f>SUM(F49+F57+F61+F67+F73)</f>
        <v>450000</v>
      </c>
      <c r="G48" s="187">
        <f>SUM(G49+G57+G61+G67+G73)</f>
        <v>512700</v>
      </c>
      <c r="H48" s="187">
        <f>SUM(H49+H57+H61+H67+H73)</f>
        <v>536000</v>
      </c>
      <c r="I48" s="187">
        <f>SUM(I49+I57+I61+I67+I73)</f>
        <v>635500</v>
      </c>
    </row>
    <row r="49" spans="1:9" s="14" customFormat="1" ht="30" x14ac:dyDescent="0.25">
      <c r="A49" s="2"/>
      <c r="B49" s="184">
        <v>63</v>
      </c>
      <c r="C49" s="184"/>
      <c r="D49" s="110" t="s">
        <v>20</v>
      </c>
      <c r="E49" s="243">
        <f>SUM(E50+E52+E54)</f>
        <v>4989.97</v>
      </c>
      <c r="F49" s="243">
        <f>SUM(F50+F52+F54)</f>
        <v>5000</v>
      </c>
      <c r="G49" s="243">
        <f>SUM(G50+G52+G54)</f>
        <v>1000</v>
      </c>
      <c r="H49" s="243">
        <f>SUM(H50+H52+H54)</f>
        <v>1000</v>
      </c>
      <c r="I49" s="243">
        <f>SUM(I50+I52+I54)</f>
        <v>1000</v>
      </c>
    </row>
    <row r="50" spans="1:9" s="14" customFormat="1" x14ac:dyDescent="0.25">
      <c r="A50" s="2"/>
      <c r="B50" s="172">
        <v>633</v>
      </c>
      <c r="C50" s="172">
        <v>6331</v>
      </c>
      <c r="D50" s="173" t="s">
        <v>173</v>
      </c>
      <c r="E50" s="174">
        <f>SUM(E51)</f>
        <v>0</v>
      </c>
      <c r="F50" s="174">
        <f>SUM(F51)</f>
        <v>0</v>
      </c>
      <c r="G50" s="174">
        <f>SUM(G51)</f>
        <v>0</v>
      </c>
      <c r="H50" s="174">
        <f>SUM(H51)</f>
        <v>0</v>
      </c>
      <c r="I50" s="174">
        <f>SUM(I51)</f>
        <v>0</v>
      </c>
    </row>
    <row r="51" spans="1:9" s="14" customFormat="1" x14ac:dyDescent="0.25">
      <c r="A51" s="2"/>
      <c r="B51" s="240"/>
      <c r="C51" s="29">
        <v>63312</v>
      </c>
      <c r="D51" s="241" t="s">
        <v>174</v>
      </c>
      <c r="E51" s="160">
        <v>0</v>
      </c>
      <c r="F51" s="160"/>
      <c r="G51" s="160"/>
      <c r="H51" s="160"/>
      <c r="I51" s="160"/>
    </row>
    <row r="52" spans="1:9" s="14" customFormat="1" x14ac:dyDescent="0.25">
      <c r="A52" s="2"/>
      <c r="B52" s="172">
        <v>634</v>
      </c>
      <c r="C52" s="172">
        <v>6341</v>
      </c>
      <c r="D52" s="173" t="s">
        <v>128</v>
      </c>
      <c r="E52" s="174">
        <f>SUM(E53)</f>
        <v>0</v>
      </c>
      <c r="F52" s="174">
        <f>SUM(F53)</f>
        <v>0</v>
      </c>
      <c r="G52" s="174">
        <f>SUM(G53)</f>
        <v>0</v>
      </c>
      <c r="H52" s="174">
        <f>SUM(H53)</f>
        <v>0</v>
      </c>
      <c r="I52" s="174">
        <f>SUM(I53)</f>
        <v>0</v>
      </c>
    </row>
    <row r="53" spans="1:9" x14ac:dyDescent="0.25">
      <c r="A53" s="3"/>
      <c r="B53" s="29"/>
      <c r="C53" s="29">
        <v>63414</v>
      </c>
      <c r="D53" s="241" t="s">
        <v>175</v>
      </c>
      <c r="E53" s="160">
        <v>0</v>
      </c>
      <c r="F53" s="160"/>
      <c r="G53" s="160"/>
      <c r="H53" s="160"/>
      <c r="I53" s="160"/>
    </row>
    <row r="54" spans="1:9" s="14" customFormat="1" x14ac:dyDescent="0.25">
      <c r="A54" s="2"/>
      <c r="B54" s="172">
        <v>636</v>
      </c>
      <c r="C54" s="172">
        <v>6361</v>
      </c>
      <c r="D54" s="173" t="s">
        <v>101</v>
      </c>
      <c r="E54" s="174">
        <f>SUM(E55)</f>
        <v>4989.97</v>
      </c>
      <c r="F54" s="174">
        <f>SUM(F55)</f>
        <v>5000</v>
      </c>
      <c r="G54" s="174">
        <f>SUM(G55)</f>
        <v>1000</v>
      </c>
      <c r="H54" s="174">
        <f>SUM(H55)</f>
        <v>1000</v>
      </c>
      <c r="I54" s="174">
        <f>SUM(I55)</f>
        <v>1000</v>
      </c>
    </row>
    <row r="55" spans="1:9" s="14" customFormat="1" ht="17.25" customHeight="1" x14ac:dyDescent="0.25">
      <c r="A55" s="2"/>
      <c r="B55" s="29"/>
      <c r="C55" s="29">
        <v>63613</v>
      </c>
      <c r="D55" s="29" t="s">
        <v>176</v>
      </c>
      <c r="E55" s="242">
        <v>4989.97</v>
      </c>
      <c r="F55" s="242">
        <v>5000</v>
      </c>
      <c r="G55" s="242">
        <v>1000</v>
      </c>
      <c r="H55" s="242">
        <v>1000</v>
      </c>
      <c r="I55" s="242">
        <v>1000</v>
      </c>
    </row>
    <row r="56" spans="1:9" s="177" customFormat="1" ht="13.5" thickBot="1" x14ac:dyDescent="0.25">
      <c r="A56" s="175"/>
      <c r="B56" s="192"/>
      <c r="C56" s="193">
        <v>52</v>
      </c>
      <c r="D56" s="193" t="s">
        <v>69</v>
      </c>
      <c r="E56" s="194">
        <f>SUM(E49)</f>
        <v>4989.97</v>
      </c>
      <c r="F56" s="194">
        <f>SUM(F49)</f>
        <v>5000</v>
      </c>
      <c r="G56" s="194">
        <f>SUM(G49)</f>
        <v>1000</v>
      </c>
      <c r="H56" s="194">
        <f>SUM(H49)</f>
        <v>1000</v>
      </c>
      <c r="I56" s="194">
        <f>SUM(I49)</f>
        <v>1000</v>
      </c>
    </row>
    <row r="57" spans="1:9" s="14" customFormat="1" x14ac:dyDescent="0.25">
      <c r="A57" s="11"/>
      <c r="B57" s="182">
        <v>64</v>
      </c>
      <c r="C57" s="182"/>
      <c r="D57" s="191" t="s">
        <v>70</v>
      </c>
      <c r="E57" s="76">
        <f>SUM(E59)</f>
        <v>357.78</v>
      </c>
      <c r="F57" s="76">
        <f>SUM(F59)</f>
        <v>0</v>
      </c>
      <c r="G57" s="76">
        <f>SUM(G59)</f>
        <v>0</v>
      </c>
      <c r="H57" s="76">
        <f>SUM(H59)</f>
        <v>0</v>
      </c>
      <c r="I57" s="76">
        <f>SUM(I59)</f>
        <v>0</v>
      </c>
    </row>
    <row r="58" spans="1:9" ht="13.5" customHeight="1" x14ac:dyDescent="0.25">
      <c r="A58" s="67"/>
      <c r="B58" s="178">
        <v>641</v>
      </c>
      <c r="C58" s="178">
        <v>6413</v>
      </c>
      <c r="D58" s="178" t="s">
        <v>177</v>
      </c>
      <c r="E58" s="174">
        <f>SUM(E59)</f>
        <v>357.78</v>
      </c>
      <c r="F58" s="174">
        <f>SUM(F59)</f>
        <v>0</v>
      </c>
      <c r="G58" s="174">
        <f>SUM(G59)</f>
        <v>0</v>
      </c>
      <c r="H58" s="174">
        <f>SUM(H59)</f>
        <v>0</v>
      </c>
      <c r="I58" s="174">
        <f>SUM(I59)</f>
        <v>0</v>
      </c>
    </row>
    <row r="59" spans="1:9" ht="13.5" customHeight="1" x14ac:dyDescent="0.25">
      <c r="A59" s="67"/>
      <c r="B59" s="31"/>
      <c r="C59" s="31">
        <v>64132</v>
      </c>
      <c r="D59" s="31" t="s">
        <v>87</v>
      </c>
      <c r="E59" s="160">
        <v>357.78</v>
      </c>
      <c r="F59" s="160">
        <v>0</v>
      </c>
      <c r="G59" s="160">
        <v>0</v>
      </c>
      <c r="H59" s="160">
        <v>0</v>
      </c>
      <c r="I59" s="160">
        <v>0</v>
      </c>
    </row>
    <row r="60" spans="1:9" s="177" customFormat="1" ht="13.5" thickBot="1" x14ac:dyDescent="0.25">
      <c r="A60" s="175"/>
      <c r="B60" s="192"/>
      <c r="C60" s="193">
        <v>11</v>
      </c>
      <c r="D60" s="193" t="s">
        <v>71</v>
      </c>
      <c r="E60" s="194">
        <f>SUM(E57)</f>
        <v>357.78</v>
      </c>
      <c r="F60" s="194">
        <f>SUM(F57)</f>
        <v>0</v>
      </c>
      <c r="G60" s="194">
        <f>SUM(G57)</f>
        <v>0</v>
      </c>
      <c r="H60" s="194">
        <f>SUM(H57)</f>
        <v>0</v>
      </c>
      <c r="I60" s="194">
        <f>SUM(I57)</f>
        <v>0</v>
      </c>
    </row>
    <row r="61" spans="1:9" s="14" customFormat="1" ht="30" x14ac:dyDescent="0.25">
      <c r="A61" s="11"/>
      <c r="B61" s="182">
        <v>65</v>
      </c>
      <c r="C61" s="182"/>
      <c r="D61" s="190" t="s">
        <v>178</v>
      </c>
      <c r="E61" s="243">
        <f>SUM(E62)</f>
        <v>93080.54</v>
      </c>
      <c r="F61" s="243">
        <f>SUM(F62)</f>
        <v>95000</v>
      </c>
      <c r="G61" s="243">
        <f>SUM(G62)</f>
        <v>105000</v>
      </c>
      <c r="H61" s="243">
        <f>SUM(H62)</f>
        <v>115000</v>
      </c>
      <c r="I61" s="243">
        <f>SUM(I62)</f>
        <v>140000</v>
      </c>
    </row>
    <row r="62" spans="1:9" x14ac:dyDescent="0.25">
      <c r="A62" s="67"/>
      <c r="B62" s="179">
        <v>652</v>
      </c>
      <c r="C62" s="179">
        <v>6526</v>
      </c>
      <c r="D62" s="179" t="s">
        <v>88</v>
      </c>
      <c r="E62" s="55">
        <f>SUM(E63:E64)</f>
        <v>93080.54</v>
      </c>
      <c r="F62" s="55">
        <f>SUM(F63:F64)</f>
        <v>95000</v>
      </c>
      <c r="G62" s="55">
        <f>SUM(G63:G64)</f>
        <v>105000</v>
      </c>
      <c r="H62" s="55">
        <f>SUM(H63:H64)</f>
        <v>115000</v>
      </c>
      <c r="I62" s="55">
        <f>SUM(I63:I64)</f>
        <v>140000</v>
      </c>
    </row>
    <row r="63" spans="1:9" x14ac:dyDescent="0.25">
      <c r="A63" s="67"/>
      <c r="B63" s="31"/>
      <c r="C63" s="31">
        <v>65264</v>
      </c>
      <c r="D63" s="31" t="s">
        <v>179</v>
      </c>
      <c r="E63" s="160">
        <v>93080.54</v>
      </c>
      <c r="F63" s="160">
        <v>95000</v>
      </c>
      <c r="G63" s="160">
        <v>105000</v>
      </c>
      <c r="H63" s="160">
        <v>115000</v>
      </c>
      <c r="I63" s="160">
        <v>140000</v>
      </c>
    </row>
    <row r="64" spans="1:9" x14ac:dyDescent="0.25">
      <c r="A64" s="67"/>
      <c r="B64" s="31"/>
      <c r="C64" s="31">
        <v>65267</v>
      </c>
      <c r="D64" s="31" t="s">
        <v>180</v>
      </c>
      <c r="E64" s="160">
        <v>0</v>
      </c>
      <c r="F64" s="160">
        <v>0</v>
      </c>
      <c r="G64" s="160">
        <v>0</v>
      </c>
      <c r="H64" s="160">
        <v>0</v>
      </c>
      <c r="I64" s="160">
        <v>0</v>
      </c>
    </row>
    <row r="65" spans="1:9" s="177" customFormat="1" ht="12.75" x14ac:dyDescent="0.2">
      <c r="A65" s="175"/>
      <c r="B65" s="195"/>
      <c r="C65" s="196">
        <v>43</v>
      </c>
      <c r="D65" s="197" t="s">
        <v>98</v>
      </c>
      <c r="E65" s="198">
        <f t="shared" ref="E65:I66" si="9">SUM(E63)</f>
        <v>93080.54</v>
      </c>
      <c r="F65" s="198">
        <f t="shared" si="9"/>
        <v>95000</v>
      </c>
      <c r="G65" s="198">
        <f t="shared" si="9"/>
        <v>105000</v>
      </c>
      <c r="H65" s="198">
        <f t="shared" si="9"/>
        <v>115000</v>
      </c>
      <c r="I65" s="198">
        <f t="shared" si="9"/>
        <v>140000</v>
      </c>
    </row>
    <row r="66" spans="1:9" s="177" customFormat="1" ht="13.5" thickBot="1" x14ac:dyDescent="0.25">
      <c r="A66" s="175"/>
      <c r="B66" s="192"/>
      <c r="C66" s="193">
        <v>71</v>
      </c>
      <c r="D66" s="199" t="s">
        <v>84</v>
      </c>
      <c r="E66" s="200">
        <f t="shared" si="9"/>
        <v>0</v>
      </c>
      <c r="F66" s="200">
        <f t="shared" si="9"/>
        <v>0</v>
      </c>
      <c r="G66" s="200">
        <f t="shared" si="9"/>
        <v>0</v>
      </c>
      <c r="H66" s="200">
        <f t="shared" si="9"/>
        <v>0</v>
      </c>
      <c r="I66" s="200">
        <f t="shared" si="9"/>
        <v>0</v>
      </c>
    </row>
    <row r="67" spans="1:9" s="14" customFormat="1" x14ac:dyDescent="0.25">
      <c r="A67" s="11"/>
      <c r="B67" s="182">
        <v>66</v>
      </c>
      <c r="C67" s="182"/>
      <c r="D67" s="190" t="s">
        <v>182</v>
      </c>
      <c r="E67" s="76">
        <f>SUM(E68)</f>
        <v>200</v>
      </c>
      <c r="F67" s="76">
        <f>SUM(F72)</f>
        <v>500</v>
      </c>
      <c r="G67" s="76">
        <f>SUM(G72)</f>
        <v>0</v>
      </c>
      <c r="H67" s="76">
        <f>SUM(H72)</f>
        <v>0</v>
      </c>
      <c r="I67" s="76">
        <f>SUM(I72)</f>
        <v>0</v>
      </c>
    </row>
    <row r="68" spans="1:9" x14ac:dyDescent="0.25">
      <c r="A68" s="67"/>
      <c r="B68" s="179">
        <v>663</v>
      </c>
      <c r="C68" s="179">
        <v>6631</v>
      </c>
      <c r="D68" s="180" t="s">
        <v>181</v>
      </c>
      <c r="E68" s="55">
        <f>SUM(E69:E71)</f>
        <v>200</v>
      </c>
      <c r="F68" s="55">
        <f>SUM(F69:F71)</f>
        <v>500</v>
      </c>
      <c r="G68" s="55">
        <f>SUM(G69:G71)</f>
        <v>0</v>
      </c>
      <c r="H68" s="55">
        <f>SUM(H69:H71)</f>
        <v>0</v>
      </c>
      <c r="I68" s="55">
        <f>SUM(I69:I71)</f>
        <v>0</v>
      </c>
    </row>
    <row r="69" spans="1:9" x14ac:dyDescent="0.25">
      <c r="A69" s="67"/>
      <c r="B69" s="31"/>
      <c r="C69" s="31">
        <v>66311</v>
      </c>
      <c r="D69" s="181" t="s">
        <v>183</v>
      </c>
      <c r="E69" s="160">
        <v>200</v>
      </c>
      <c r="F69" s="160">
        <v>500</v>
      </c>
      <c r="G69" s="160"/>
      <c r="H69" s="160"/>
      <c r="I69" s="160"/>
    </row>
    <row r="70" spans="1:9" x14ac:dyDescent="0.25">
      <c r="A70" s="67"/>
      <c r="B70" s="31"/>
      <c r="C70" s="31">
        <v>66312</v>
      </c>
      <c r="D70" s="181" t="s">
        <v>184</v>
      </c>
      <c r="E70" s="160">
        <v>0</v>
      </c>
      <c r="F70" s="160">
        <v>0</v>
      </c>
      <c r="G70" s="160"/>
      <c r="H70" s="160"/>
      <c r="I70" s="160"/>
    </row>
    <row r="71" spans="1:9" x14ac:dyDescent="0.25">
      <c r="A71" s="67"/>
      <c r="B71" s="31"/>
      <c r="C71" s="31">
        <v>66313</v>
      </c>
      <c r="D71" s="181" t="s">
        <v>185</v>
      </c>
      <c r="E71" s="160">
        <v>0</v>
      </c>
      <c r="F71" s="160">
        <v>0</v>
      </c>
      <c r="G71" s="160"/>
      <c r="H71" s="160"/>
      <c r="I71" s="160"/>
    </row>
    <row r="72" spans="1:9" s="177" customFormat="1" ht="13.5" thickBot="1" x14ac:dyDescent="0.25">
      <c r="A72" s="175"/>
      <c r="B72" s="193"/>
      <c r="C72" s="193">
        <v>61</v>
      </c>
      <c r="D72" s="199" t="s">
        <v>73</v>
      </c>
      <c r="E72" s="194">
        <f>SUM(E68)</f>
        <v>200</v>
      </c>
      <c r="F72" s="194">
        <f>SUM(F68)</f>
        <v>500</v>
      </c>
      <c r="G72" s="194">
        <f>SUM(G68)</f>
        <v>0</v>
      </c>
      <c r="H72" s="194">
        <f>SUM(H68)</f>
        <v>0</v>
      </c>
      <c r="I72" s="194">
        <f>SUM(I68)</f>
        <v>0</v>
      </c>
    </row>
    <row r="73" spans="1:9" s="14" customFormat="1" ht="30" x14ac:dyDescent="0.25">
      <c r="A73" s="11"/>
      <c r="B73" s="182">
        <v>67</v>
      </c>
      <c r="C73" s="183"/>
      <c r="D73" s="110" t="s">
        <v>99</v>
      </c>
      <c r="E73" s="243">
        <f>SUM(E74+E80)</f>
        <v>311359.70999999996</v>
      </c>
      <c r="F73" s="243">
        <f>SUM(F74+F80)</f>
        <v>349500</v>
      </c>
      <c r="G73" s="243">
        <f>SUM(G74+G80)</f>
        <v>406700</v>
      </c>
      <c r="H73" s="243">
        <f>SUM(H74+H80)</f>
        <v>420000</v>
      </c>
      <c r="I73" s="243">
        <f>SUM(I74+I80)</f>
        <v>494500</v>
      </c>
    </row>
    <row r="74" spans="1:9" ht="27" customHeight="1" x14ac:dyDescent="0.25">
      <c r="A74" s="67"/>
      <c r="B74" s="178">
        <v>671</v>
      </c>
      <c r="C74" s="178"/>
      <c r="D74" s="172" t="s">
        <v>186</v>
      </c>
      <c r="E74" s="244">
        <f>SUM(E75+E78)</f>
        <v>311359.70999999996</v>
      </c>
      <c r="F74" s="244">
        <f>SUM(F75+F78)</f>
        <v>349500</v>
      </c>
      <c r="G74" s="244">
        <f>SUM(G75+G78)</f>
        <v>406700</v>
      </c>
      <c r="H74" s="244">
        <f>SUM(H75+H78)</f>
        <v>420000</v>
      </c>
      <c r="I74" s="244">
        <f>SUM(I75+I78)</f>
        <v>494500</v>
      </c>
    </row>
    <row r="75" spans="1:9" ht="27" customHeight="1" x14ac:dyDescent="0.25">
      <c r="A75" s="67"/>
      <c r="B75" s="178"/>
      <c r="C75" s="178">
        <v>6711</v>
      </c>
      <c r="D75" s="172" t="s">
        <v>89</v>
      </c>
      <c r="E75" s="244">
        <f>SUM(E76:E77)</f>
        <v>308984.20999999996</v>
      </c>
      <c r="F75" s="244">
        <f>SUM(F76:F77)</f>
        <v>345500</v>
      </c>
      <c r="G75" s="244">
        <f>SUM(G76:G77)</f>
        <v>401000</v>
      </c>
      <c r="H75" s="244">
        <f>SUM(H76:H77)</f>
        <v>417000</v>
      </c>
      <c r="I75" s="244">
        <f>SUM(I76:I77)</f>
        <v>491500</v>
      </c>
    </row>
    <row r="76" spans="1:9" ht="15" customHeight="1" x14ac:dyDescent="0.25">
      <c r="A76" s="67"/>
      <c r="B76" s="31"/>
      <c r="C76" s="31">
        <v>67111</v>
      </c>
      <c r="D76" s="29" t="s">
        <v>89</v>
      </c>
      <c r="E76" s="160">
        <v>233429.21</v>
      </c>
      <c r="F76" s="160">
        <v>255500</v>
      </c>
      <c r="G76" s="160">
        <v>341000</v>
      </c>
      <c r="H76" s="160">
        <v>357000</v>
      </c>
      <c r="I76" s="160">
        <v>431500</v>
      </c>
    </row>
    <row r="77" spans="1:9" ht="15" customHeight="1" x14ac:dyDescent="0.25">
      <c r="A77" s="67"/>
      <c r="B77" s="31"/>
      <c r="C77" s="31">
        <v>67112</v>
      </c>
      <c r="D77" s="29" t="s">
        <v>133</v>
      </c>
      <c r="E77" s="160">
        <v>75555</v>
      </c>
      <c r="F77" s="160">
        <v>90000</v>
      </c>
      <c r="G77" s="160">
        <v>60000</v>
      </c>
      <c r="H77" s="160">
        <v>60000</v>
      </c>
      <c r="I77" s="160">
        <v>60000</v>
      </c>
    </row>
    <row r="78" spans="1:9" s="14" customFormat="1" ht="26.25" customHeight="1" x14ac:dyDescent="0.25">
      <c r="A78" s="11"/>
      <c r="B78" s="178"/>
      <c r="C78" s="178">
        <v>6712</v>
      </c>
      <c r="D78" s="172" t="s">
        <v>187</v>
      </c>
      <c r="E78" s="244">
        <f>SUM(E79)</f>
        <v>2375.5</v>
      </c>
      <c r="F78" s="244">
        <f>SUM(F79)</f>
        <v>4000</v>
      </c>
      <c r="G78" s="244">
        <f>SUM(G79)</f>
        <v>5700</v>
      </c>
      <c r="H78" s="244">
        <f>SUM(H79)</f>
        <v>3000</v>
      </c>
      <c r="I78" s="244">
        <f>SUM(I79)</f>
        <v>3000</v>
      </c>
    </row>
    <row r="79" spans="1:9" ht="15" customHeight="1" x14ac:dyDescent="0.25">
      <c r="A79" s="67"/>
      <c r="B79" s="31"/>
      <c r="C79" s="31">
        <v>67121</v>
      </c>
      <c r="D79" s="29" t="s">
        <v>189</v>
      </c>
      <c r="E79" s="160">
        <v>2375.5</v>
      </c>
      <c r="F79" s="160">
        <v>4000</v>
      </c>
      <c r="G79" s="160">
        <v>5700</v>
      </c>
      <c r="H79" s="160">
        <v>3000</v>
      </c>
      <c r="I79" s="160">
        <v>3000</v>
      </c>
    </row>
    <row r="80" spans="1:9" s="14" customFormat="1" ht="15" customHeight="1" x14ac:dyDescent="0.25">
      <c r="A80" s="11"/>
      <c r="B80" s="178">
        <v>673</v>
      </c>
      <c r="C80" s="178">
        <v>6731</v>
      </c>
      <c r="D80" s="172" t="s">
        <v>188</v>
      </c>
      <c r="E80" s="174">
        <f>SUM(E81)</f>
        <v>0</v>
      </c>
      <c r="F80" s="174">
        <f>SUM(F81)</f>
        <v>0</v>
      </c>
      <c r="G80" s="174">
        <f>SUM(G81)</f>
        <v>0</v>
      </c>
      <c r="H80" s="174">
        <f>SUM(H81)</f>
        <v>0</v>
      </c>
      <c r="I80" s="174">
        <f>SUM(I81)</f>
        <v>0</v>
      </c>
    </row>
    <row r="81" spans="1:9" ht="15" customHeight="1" x14ac:dyDescent="0.25">
      <c r="A81" s="67"/>
      <c r="B81" s="31"/>
      <c r="C81" s="31">
        <v>67311</v>
      </c>
      <c r="D81" s="29" t="s">
        <v>188</v>
      </c>
      <c r="E81" s="160">
        <v>0</v>
      </c>
      <c r="F81" s="160">
        <v>0</v>
      </c>
      <c r="G81" s="160">
        <v>0</v>
      </c>
      <c r="H81" s="160">
        <v>0</v>
      </c>
      <c r="I81" s="160">
        <v>0</v>
      </c>
    </row>
    <row r="82" spans="1:9" s="14" customFormat="1" ht="13.5" customHeight="1" x14ac:dyDescent="0.25">
      <c r="A82" s="188"/>
      <c r="B82" s="201"/>
      <c r="C82" s="196">
        <v>11</v>
      </c>
      <c r="D82" s="197" t="s">
        <v>190</v>
      </c>
      <c r="E82" s="198">
        <f>SUM(E80)</f>
        <v>0</v>
      </c>
      <c r="F82" s="198">
        <f>SUM(F80)</f>
        <v>0</v>
      </c>
      <c r="G82" s="198">
        <f>SUM(G80)</f>
        <v>0</v>
      </c>
      <c r="H82" s="198">
        <f>SUM(H80)</f>
        <v>0</v>
      </c>
      <c r="I82" s="198">
        <f>SUM(I80)</f>
        <v>0</v>
      </c>
    </row>
    <row r="83" spans="1:9" s="14" customFormat="1" ht="13.5" customHeight="1" x14ac:dyDescent="0.25">
      <c r="A83" s="188"/>
      <c r="B83" s="201"/>
      <c r="C83" s="196">
        <v>52</v>
      </c>
      <c r="D83" s="197" t="s">
        <v>132</v>
      </c>
      <c r="E83" s="198">
        <f>SUM(E77)</f>
        <v>75555</v>
      </c>
      <c r="F83" s="198">
        <f>SUM(F77)</f>
        <v>90000</v>
      </c>
      <c r="G83" s="198">
        <f>SUM(G77)</f>
        <v>60000</v>
      </c>
      <c r="H83" s="198">
        <f>SUM(H77)</f>
        <v>60000</v>
      </c>
      <c r="I83" s="198">
        <f>SUM(I77)</f>
        <v>60000</v>
      </c>
    </row>
    <row r="84" spans="1:9" s="189" customFormat="1" ht="12.75" x14ac:dyDescent="0.2">
      <c r="A84" s="188"/>
      <c r="B84" s="201"/>
      <c r="C84" s="196">
        <v>11</v>
      </c>
      <c r="D84" s="197" t="s">
        <v>72</v>
      </c>
      <c r="E84" s="198">
        <f>SUM(E76+E79)</f>
        <v>235804.71</v>
      </c>
      <c r="F84" s="198">
        <f>SUM(F76+F79)</f>
        <v>259500</v>
      </c>
      <c r="G84" s="198">
        <f>SUM(G76+G79)</f>
        <v>346700</v>
      </c>
      <c r="H84" s="198">
        <f>SUM(H76+H79)</f>
        <v>360000</v>
      </c>
      <c r="I84" s="198">
        <f>SUM(I76+I79)</f>
        <v>434500</v>
      </c>
    </row>
    <row r="86" spans="1:9" ht="15.75" x14ac:dyDescent="0.25">
      <c r="A86" s="279" t="s">
        <v>102</v>
      </c>
      <c r="B86" s="291"/>
      <c r="C86" s="291"/>
      <c r="D86" s="291"/>
      <c r="E86" s="291"/>
      <c r="F86" s="291"/>
      <c r="G86" s="291"/>
      <c r="H86" s="291"/>
      <c r="I86" s="291"/>
    </row>
    <row r="87" spans="1:9" ht="25.5" x14ac:dyDescent="0.25">
      <c r="A87" s="254" t="s">
        <v>130</v>
      </c>
      <c r="B87" s="255"/>
      <c r="C87" s="255"/>
      <c r="D87" s="256"/>
      <c r="E87" s="138" t="s">
        <v>168</v>
      </c>
      <c r="F87" s="138" t="s">
        <v>134</v>
      </c>
      <c r="G87" s="138" t="s">
        <v>169</v>
      </c>
      <c r="H87" s="138" t="s">
        <v>170</v>
      </c>
      <c r="I87" s="138" t="s">
        <v>171</v>
      </c>
    </row>
    <row r="88" spans="1:9" x14ac:dyDescent="0.25">
      <c r="A88" s="263">
        <v>1</v>
      </c>
      <c r="B88" s="264"/>
      <c r="C88" s="264"/>
      <c r="D88" s="265"/>
      <c r="E88" s="139">
        <v>2</v>
      </c>
      <c r="F88" s="139">
        <v>3</v>
      </c>
      <c r="G88" s="139">
        <v>4</v>
      </c>
      <c r="H88" s="139">
        <v>5</v>
      </c>
      <c r="I88" s="139">
        <v>6</v>
      </c>
    </row>
    <row r="89" spans="1:9" s="109" customFormat="1" ht="16.5" thickBot="1" x14ac:dyDescent="0.3">
      <c r="A89" s="111"/>
      <c r="B89" s="112"/>
      <c r="C89" s="112"/>
      <c r="D89" s="113" t="s">
        <v>125</v>
      </c>
      <c r="E89" s="115">
        <f>SUM(E90+E139)</f>
        <v>406231.22</v>
      </c>
      <c r="F89" s="115">
        <f>SUM(F90+F139)</f>
        <v>425000</v>
      </c>
      <c r="G89" s="115">
        <f>SUM(G90+G139)</f>
        <v>502700</v>
      </c>
      <c r="H89" s="115">
        <f>SUM(H90+H139)</f>
        <v>526000</v>
      </c>
      <c r="I89" s="115">
        <f>SUM(I90+I139)</f>
        <v>625500</v>
      </c>
    </row>
    <row r="90" spans="1:9" x14ac:dyDescent="0.25">
      <c r="A90" s="97">
        <v>3</v>
      </c>
      <c r="B90" s="110"/>
      <c r="C90" s="110"/>
      <c r="D90" s="97" t="s">
        <v>6</v>
      </c>
      <c r="E90" s="36">
        <f>SUM(E91+E100+E135)</f>
        <v>403855.72</v>
      </c>
      <c r="F90" s="36">
        <f>SUM(F91+F100+F135)</f>
        <v>421000</v>
      </c>
      <c r="G90" s="36">
        <f>SUM(G91+G100+G135)</f>
        <v>497000</v>
      </c>
      <c r="H90" s="36">
        <f>SUM(H91+H100+H135)</f>
        <v>524500</v>
      </c>
      <c r="I90" s="36">
        <f>SUM(I91+I100+I135)</f>
        <v>624000</v>
      </c>
    </row>
    <row r="91" spans="1:9" s="14" customFormat="1" x14ac:dyDescent="0.25">
      <c r="A91" s="2"/>
      <c r="B91" s="2">
        <v>31</v>
      </c>
      <c r="C91" s="2"/>
      <c r="D91" s="2" t="s">
        <v>7</v>
      </c>
      <c r="E91" s="17">
        <f>SUM(E92:E94)</f>
        <v>325698.55</v>
      </c>
      <c r="F91" s="17">
        <f>SUM(F92:F94)</f>
        <v>335000</v>
      </c>
      <c r="G91" s="17">
        <f>SUM(G92:G94)</f>
        <v>398000</v>
      </c>
      <c r="H91" s="17">
        <f>SUM(H92:H94)</f>
        <v>416420</v>
      </c>
      <c r="I91" s="17">
        <f>SUM(I92:I94)</f>
        <v>496300</v>
      </c>
    </row>
    <row r="92" spans="1:9" x14ac:dyDescent="0.25">
      <c r="A92" s="3"/>
      <c r="B92" s="3">
        <v>311</v>
      </c>
      <c r="C92" s="3">
        <v>3111</v>
      </c>
      <c r="D92" s="3" t="s">
        <v>28</v>
      </c>
      <c r="E92" s="16">
        <f>SUM(E207+E363)</f>
        <v>273187.34999999998</v>
      </c>
      <c r="F92" s="16">
        <f>SUM(F207+F363)</f>
        <v>285000</v>
      </c>
      <c r="G92" s="16">
        <f>SUM(G207+G363)</f>
        <v>331000</v>
      </c>
      <c r="H92" s="16">
        <f>SUM(H207+H363)</f>
        <v>346000</v>
      </c>
      <c r="I92" s="16">
        <f>SUM(I207+I363)</f>
        <v>411000</v>
      </c>
    </row>
    <row r="93" spans="1:9" ht="15.75" customHeight="1" x14ac:dyDescent="0.25">
      <c r="A93" s="3"/>
      <c r="B93" s="3">
        <v>312</v>
      </c>
      <c r="C93" s="3">
        <v>3121</v>
      </c>
      <c r="D93" s="68" t="s">
        <v>29</v>
      </c>
      <c r="E93" s="16">
        <f>SUM(E210+E261)</f>
        <v>16133.890000000001</v>
      </c>
      <c r="F93" s="16">
        <f>SUM(F210+F261)</f>
        <v>14000</v>
      </c>
      <c r="G93" s="16">
        <f>SUM(G210+G261)</f>
        <v>18000</v>
      </c>
      <c r="H93" s="16">
        <f>SUM(H210+H261)</f>
        <v>19000</v>
      </c>
      <c r="I93" s="16">
        <f>SUM(I210+I261)</f>
        <v>23000</v>
      </c>
    </row>
    <row r="94" spans="1:9" x14ac:dyDescent="0.25">
      <c r="A94" s="3"/>
      <c r="B94" s="3">
        <v>313</v>
      </c>
      <c r="C94" s="3">
        <v>3132</v>
      </c>
      <c r="D94" s="68" t="s">
        <v>31</v>
      </c>
      <c r="E94" s="16">
        <f>SUM(E217+E268)</f>
        <v>36377.31</v>
      </c>
      <c r="F94" s="16">
        <f>SUM(F217+F268+F377)</f>
        <v>36000</v>
      </c>
      <c r="G94" s="16">
        <f>SUM(G217+G268+G377)</f>
        <v>49000</v>
      </c>
      <c r="H94" s="16">
        <f>SUM(H217+H268+H377)</f>
        <v>51420</v>
      </c>
      <c r="I94" s="16">
        <f>SUM(I217+I268+I377)</f>
        <v>62300</v>
      </c>
    </row>
    <row r="95" spans="1:9" s="26" customFormat="1" x14ac:dyDescent="0.25">
      <c r="A95" s="30"/>
      <c r="B95" s="203"/>
      <c r="C95" s="203">
        <v>11</v>
      </c>
      <c r="D95" s="203" t="s">
        <v>5</v>
      </c>
      <c r="E95" s="202">
        <f>SUM(E205)</f>
        <v>235821.24000000002</v>
      </c>
      <c r="F95" s="202">
        <f>SUM(F205)</f>
        <v>230000</v>
      </c>
      <c r="G95" s="202">
        <f>SUM(G205)</f>
        <v>331000</v>
      </c>
      <c r="H95" s="202">
        <f>SUM(H205)</f>
        <v>348500</v>
      </c>
      <c r="I95" s="202">
        <f>SUM(I205)</f>
        <v>423000</v>
      </c>
    </row>
    <row r="96" spans="1:9" s="26" customFormat="1" x14ac:dyDescent="0.25">
      <c r="A96" s="30"/>
      <c r="B96" s="203"/>
      <c r="C96" s="203">
        <v>43</v>
      </c>
      <c r="D96" s="203" t="s">
        <v>22</v>
      </c>
      <c r="E96" s="202">
        <f>SUM(E256)</f>
        <v>9377.31</v>
      </c>
      <c r="F96" s="202">
        <f t="shared" ref="F96" si="10">SUM(F256)</f>
        <v>10000</v>
      </c>
      <c r="G96" s="202">
        <f t="shared" ref="G96:I96" si="11">SUM(G256)</f>
        <v>6000</v>
      </c>
      <c r="H96" s="202">
        <f t="shared" si="11"/>
        <v>6920</v>
      </c>
      <c r="I96" s="202">
        <f t="shared" si="11"/>
        <v>12300</v>
      </c>
    </row>
    <row r="97" spans="1:9" s="26" customFormat="1" x14ac:dyDescent="0.25">
      <c r="A97" s="30"/>
      <c r="B97" s="203"/>
      <c r="C97" s="203">
        <v>52</v>
      </c>
      <c r="D97" s="203" t="s">
        <v>21</v>
      </c>
      <c r="E97" s="202">
        <f t="shared" ref="E97" si="12">SUM(E359)</f>
        <v>80500</v>
      </c>
      <c r="F97" s="202">
        <f t="shared" ref="F97" si="13">SUM(F359)</f>
        <v>95000</v>
      </c>
      <c r="G97" s="202">
        <f t="shared" ref="G97:I97" si="14">SUM(G359)</f>
        <v>61000</v>
      </c>
      <c r="H97" s="202">
        <f t="shared" si="14"/>
        <v>61000</v>
      </c>
      <c r="I97" s="202">
        <f t="shared" si="14"/>
        <v>61000</v>
      </c>
    </row>
    <row r="98" spans="1:9" s="26" customFormat="1" x14ac:dyDescent="0.25">
      <c r="A98" s="30"/>
      <c r="B98" s="203"/>
      <c r="C98" s="203">
        <v>61</v>
      </c>
      <c r="D98" s="203" t="s">
        <v>24</v>
      </c>
      <c r="E98" s="202">
        <v>0</v>
      </c>
      <c r="F98" s="202">
        <v>0</v>
      </c>
      <c r="G98" s="202">
        <v>0</v>
      </c>
      <c r="H98" s="202">
        <v>0</v>
      </c>
      <c r="I98" s="202">
        <v>0</v>
      </c>
    </row>
    <row r="99" spans="1:9" s="26" customFormat="1" x14ac:dyDescent="0.25">
      <c r="A99" s="30"/>
      <c r="B99" s="203"/>
      <c r="C99" s="203">
        <v>71</v>
      </c>
      <c r="D99" s="197" t="s">
        <v>84</v>
      </c>
      <c r="E99" s="202">
        <v>0</v>
      </c>
      <c r="F99" s="202">
        <v>0</v>
      </c>
      <c r="G99" s="202">
        <v>0</v>
      </c>
      <c r="H99" s="202">
        <v>0</v>
      </c>
      <c r="I99" s="202">
        <v>0</v>
      </c>
    </row>
    <row r="100" spans="1:9" s="14" customFormat="1" x14ac:dyDescent="0.25">
      <c r="A100" s="11"/>
      <c r="B100" s="11">
        <v>32</v>
      </c>
      <c r="C100" s="15"/>
      <c r="D100" s="11" t="s">
        <v>14</v>
      </c>
      <c r="E100" s="17">
        <f>SUM(E101+E106+E113+E123+E125)</f>
        <v>77392.179999999993</v>
      </c>
      <c r="F100" s="17">
        <f>SUM(F101+F106+F113+F123+F125)</f>
        <v>85000</v>
      </c>
      <c r="G100" s="17">
        <f>SUM(G101+G106+G113+G123+G125)</f>
        <v>99000</v>
      </c>
      <c r="H100" s="17">
        <f>SUM(H101+H106+H113+H123+H125)</f>
        <v>108080</v>
      </c>
      <c r="I100" s="17">
        <f>SUM(I101+I106+I113+I123+I125)</f>
        <v>127700</v>
      </c>
    </row>
    <row r="101" spans="1:9" s="14" customFormat="1" x14ac:dyDescent="0.25">
      <c r="A101" s="11"/>
      <c r="B101" s="11">
        <v>321</v>
      </c>
      <c r="C101" s="98"/>
      <c r="D101" s="99" t="s">
        <v>33</v>
      </c>
      <c r="E101" s="17">
        <f>SUM(E102:E105)</f>
        <v>12867.23</v>
      </c>
      <c r="F101" s="17">
        <f>SUM(F102:F105)</f>
        <v>15750</v>
      </c>
      <c r="G101" s="17">
        <f>SUM(G102:G105)</f>
        <v>17100</v>
      </c>
      <c r="H101" s="17">
        <f>SUM(H102:H105)</f>
        <v>20100</v>
      </c>
      <c r="I101" s="17">
        <f>SUM(I102:I105)</f>
        <v>23370</v>
      </c>
    </row>
    <row r="102" spans="1:9" x14ac:dyDescent="0.25">
      <c r="A102" s="67"/>
      <c r="B102" s="67"/>
      <c r="C102" s="69">
        <v>3211</v>
      </c>
      <c r="D102" s="68" t="s">
        <v>34</v>
      </c>
      <c r="E102" s="16">
        <f>SUM(E221+E272)</f>
        <v>0</v>
      </c>
      <c r="F102" s="16">
        <f>SUM(F221+F272)</f>
        <v>0</v>
      </c>
      <c r="G102" s="16">
        <f>SUM(G221+G272)</f>
        <v>0</v>
      </c>
      <c r="H102" s="16">
        <f>SUM(H221+H272)</f>
        <v>0</v>
      </c>
      <c r="I102" s="16">
        <f>SUM(I221+I272)</f>
        <v>0</v>
      </c>
    </row>
    <row r="103" spans="1:9" x14ac:dyDescent="0.25">
      <c r="A103" s="67"/>
      <c r="B103" s="67"/>
      <c r="C103" s="69">
        <v>3212</v>
      </c>
      <c r="D103" s="68" t="s">
        <v>35</v>
      </c>
      <c r="E103" s="16">
        <f>E222+E276</f>
        <v>11763.48</v>
      </c>
      <c r="F103" s="16">
        <f>F222+F276</f>
        <v>12000</v>
      </c>
      <c r="G103" s="16">
        <f>G222+G276</f>
        <v>13000</v>
      </c>
      <c r="H103" s="16">
        <f>H222+H276</f>
        <v>15000</v>
      </c>
      <c r="I103" s="16">
        <f>I222+I276</f>
        <v>18000</v>
      </c>
    </row>
    <row r="104" spans="1:9" x14ac:dyDescent="0.25">
      <c r="A104" s="67"/>
      <c r="B104" s="67"/>
      <c r="C104" s="69">
        <v>3213</v>
      </c>
      <c r="D104" s="68" t="s">
        <v>36</v>
      </c>
      <c r="E104" s="16">
        <f t="shared" ref="E104" si="15">E278</f>
        <v>726.75</v>
      </c>
      <c r="F104" s="16">
        <f t="shared" ref="F104" si="16">F278</f>
        <v>3000</v>
      </c>
      <c r="G104" s="16">
        <f t="shared" ref="G104:I104" si="17">G278</f>
        <v>3200</v>
      </c>
      <c r="H104" s="16">
        <f t="shared" si="17"/>
        <v>3600</v>
      </c>
      <c r="I104" s="16">
        <f t="shared" si="17"/>
        <v>3870</v>
      </c>
    </row>
    <row r="105" spans="1:9" x14ac:dyDescent="0.25">
      <c r="A105" s="67"/>
      <c r="B105" s="67"/>
      <c r="C105" s="69">
        <v>3214</v>
      </c>
      <c r="D105" s="68" t="s">
        <v>37</v>
      </c>
      <c r="E105" s="16">
        <f t="shared" ref="E105" si="18">E281</f>
        <v>377</v>
      </c>
      <c r="F105" s="16">
        <f t="shared" ref="F105" si="19">F281</f>
        <v>750</v>
      </c>
      <c r="G105" s="16">
        <f t="shared" ref="G105:I105" si="20">G281</f>
        <v>900</v>
      </c>
      <c r="H105" s="16">
        <f t="shared" si="20"/>
        <v>1500</v>
      </c>
      <c r="I105" s="16">
        <f t="shared" si="20"/>
        <v>1500</v>
      </c>
    </row>
    <row r="106" spans="1:9" s="14" customFormat="1" x14ac:dyDescent="0.25">
      <c r="A106" s="11"/>
      <c r="B106" s="11">
        <v>322</v>
      </c>
      <c r="C106" s="39"/>
      <c r="D106" s="24" t="s">
        <v>38</v>
      </c>
      <c r="E106" s="17">
        <f>SUM(E107:E112)</f>
        <v>43848.87999999999</v>
      </c>
      <c r="F106" s="17">
        <f>SUM(F107:F112)</f>
        <v>45640</v>
      </c>
      <c r="G106" s="17">
        <f>SUM(G107:G112)</f>
        <v>55050</v>
      </c>
      <c r="H106" s="17">
        <f>SUM(H107:H112)</f>
        <v>59650</v>
      </c>
      <c r="I106" s="17">
        <f>SUM(I107:I112)</f>
        <v>72900</v>
      </c>
    </row>
    <row r="107" spans="1:9" x14ac:dyDescent="0.25">
      <c r="A107" s="67"/>
      <c r="B107" s="67"/>
      <c r="C107" s="69">
        <v>3221</v>
      </c>
      <c r="D107" s="68" t="s">
        <v>39</v>
      </c>
      <c r="E107" s="16">
        <f t="shared" ref="E107" si="21">E285</f>
        <v>6608.5</v>
      </c>
      <c r="F107" s="16">
        <f t="shared" ref="F107" si="22">F285</f>
        <v>7000</v>
      </c>
      <c r="G107" s="16">
        <f t="shared" ref="G107:I107" si="23">G285</f>
        <v>10700</v>
      </c>
      <c r="H107" s="16">
        <f t="shared" si="23"/>
        <v>11200</v>
      </c>
      <c r="I107" s="16">
        <f t="shared" si="23"/>
        <v>14700</v>
      </c>
    </row>
    <row r="108" spans="1:9" x14ac:dyDescent="0.25">
      <c r="A108" s="67"/>
      <c r="B108" s="67"/>
      <c r="C108" s="69">
        <v>3222</v>
      </c>
      <c r="D108" s="68" t="s">
        <v>40</v>
      </c>
      <c r="E108" s="16">
        <f t="shared" ref="E108" si="24">E291</f>
        <v>21491.01</v>
      </c>
      <c r="F108" s="16">
        <f t="shared" ref="F108" si="25">F291</f>
        <v>22140</v>
      </c>
      <c r="G108" s="16">
        <f t="shared" ref="G108:I108" si="26">G291</f>
        <v>26000</v>
      </c>
      <c r="H108" s="16">
        <f t="shared" si="26"/>
        <v>27000</v>
      </c>
      <c r="I108" s="16">
        <f t="shared" si="26"/>
        <v>33000</v>
      </c>
    </row>
    <row r="109" spans="1:9" x14ac:dyDescent="0.25">
      <c r="A109" s="67"/>
      <c r="B109" s="67"/>
      <c r="C109" s="69">
        <v>3223</v>
      </c>
      <c r="D109" s="68" t="s">
        <v>41</v>
      </c>
      <c r="E109" s="16">
        <f t="shared" ref="E109" si="27">E293</f>
        <v>8209.11</v>
      </c>
      <c r="F109" s="16">
        <f t="shared" ref="F109" si="28">F293</f>
        <v>10000</v>
      </c>
      <c r="G109" s="16">
        <f t="shared" ref="G109:I109" si="29">G293</f>
        <v>10550</v>
      </c>
      <c r="H109" s="16">
        <f t="shared" si="29"/>
        <v>11550</v>
      </c>
      <c r="I109" s="16">
        <f t="shared" si="29"/>
        <v>14100</v>
      </c>
    </row>
    <row r="110" spans="1:9" x14ac:dyDescent="0.25">
      <c r="A110" s="67"/>
      <c r="B110" s="67"/>
      <c r="C110" s="69">
        <v>3224</v>
      </c>
      <c r="D110" s="68" t="s">
        <v>42</v>
      </c>
      <c r="E110" s="16">
        <f t="shared" ref="E110" si="30">E297</f>
        <v>41.09</v>
      </c>
      <c r="F110" s="16">
        <f t="shared" ref="F110" si="31">F297</f>
        <v>1000</v>
      </c>
      <c r="G110" s="16">
        <f t="shared" ref="G110:I110" si="32">G297</f>
        <v>800</v>
      </c>
      <c r="H110" s="16">
        <f t="shared" si="32"/>
        <v>1400</v>
      </c>
      <c r="I110" s="16">
        <f t="shared" si="32"/>
        <v>1600</v>
      </c>
    </row>
    <row r="111" spans="1:9" x14ac:dyDescent="0.25">
      <c r="A111" s="67"/>
      <c r="B111" s="67"/>
      <c r="C111" s="69">
        <v>3225</v>
      </c>
      <c r="D111" s="68" t="s">
        <v>43</v>
      </c>
      <c r="E111" s="16">
        <f>E300+E377</f>
        <v>6180.45</v>
      </c>
      <c r="F111" s="16">
        <f>F300+F377</f>
        <v>4000</v>
      </c>
      <c r="G111" s="16">
        <f>G300+G377</f>
        <v>6000</v>
      </c>
      <c r="H111" s="16">
        <f>H300+H377</f>
        <v>7000</v>
      </c>
      <c r="I111" s="16">
        <f>I300+I377</f>
        <v>8000</v>
      </c>
    </row>
    <row r="112" spans="1:9" x14ac:dyDescent="0.25">
      <c r="A112" s="67"/>
      <c r="B112" s="67"/>
      <c r="C112" s="69">
        <v>3227</v>
      </c>
      <c r="D112" s="68" t="s">
        <v>44</v>
      </c>
      <c r="E112" s="16">
        <f t="shared" ref="E112" si="33">E302</f>
        <v>1318.72</v>
      </c>
      <c r="F112" s="16">
        <f t="shared" ref="F112" si="34">F302</f>
        <v>1500</v>
      </c>
      <c r="G112" s="16">
        <f t="shared" ref="G112:I112" si="35">G302</f>
        <v>1000</v>
      </c>
      <c r="H112" s="16">
        <f t="shared" si="35"/>
        <v>1500</v>
      </c>
      <c r="I112" s="16">
        <f t="shared" si="35"/>
        <v>1500</v>
      </c>
    </row>
    <row r="113" spans="1:9" s="14" customFormat="1" x14ac:dyDescent="0.25">
      <c r="A113" s="11"/>
      <c r="B113" s="11">
        <v>323</v>
      </c>
      <c r="C113" s="39"/>
      <c r="D113" s="24" t="s">
        <v>45</v>
      </c>
      <c r="E113" s="17">
        <f>SUM(E114:E122)</f>
        <v>19695.710000000003</v>
      </c>
      <c r="F113" s="17">
        <f>SUM(F114:F122)</f>
        <v>22500</v>
      </c>
      <c r="G113" s="17">
        <f>SUM(G114:G122)</f>
        <v>24770</v>
      </c>
      <c r="H113" s="17">
        <f>SUM(H114:H122)</f>
        <v>26250</v>
      </c>
      <c r="I113" s="17">
        <f>SUM(I114:I122)</f>
        <v>29350</v>
      </c>
    </row>
    <row r="114" spans="1:9" x14ac:dyDescent="0.25">
      <c r="A114" s="67"/>
      <c r="B114" s="67"/>
      <c r="C114" s="69">
        <v>3231</v>
      </c>
      <c r="D114" s="68" t="s">
        <v>47</v>
      </c>
      <c r="E114" s="16">
        <f t="shared" ref="E114" si="36">E305</f>
        <v>1097.68</v>
      </c>
      <c r="F114" s="16">
        <f t="shared" ref="F114" si="37">F305</f>
        <v>1500</v>
      </c>
      <c r="G114" s="16">
        <f t="shared" ref="G114:I114" si="38">G305</f>
        <v>2450</v>
      </c>
      <c r="H114" s="16">
        <f t="shared" si="38"/>
        <v>2600</v>
      </c>
      <c r="I114" s="16">
        <f t="shared" si="38"/>
        <v>2700</v>
      </c>
    </row>
    <row r="115" spans="1:9" x14ac:dyDescent="0.25">
      <c r="A115" s="67"/>
      <c r="B115" s="67"/>
      <c r="C115" s="69">
        <v>3232</v>
      </c>
      <c r="D115" s="68" t="s">
        <v>48</v>
      </c>
      <c r="E115" s="16">
        <f t="shared" ref="E115" si="39">E309</f>
        <v>5047.42</v>
      </c>
      <c r="F115" s="16">
        <f t="shared" ref="F115" si="40">F309</f>
        <v>6000</v>
      </c>
      <c r="G115" s="16">
        <f t="shared" ref="G115:I115" si="41">G309</f>
        <v>6000</v>
      </c>
      <c r="H115" s="16">
        <f t="shared" si="41"/>
        <v>7000</v>
      </c>
      <c r="I115" s="16">
        <f t="shared" si="41"/>
        <v>8000</v>
      </c>
    </row>
    <row r="116" spans="1:9" x14ac:dyDescent="0.25">
      <c r="A116" s="67"/>
      <c r="B116" s="67"/>
      <c r="C116" s="69">
        <v>3233</v>
      </c>
      <c r="D116" s="68" t="s">
        <v>49</v>
      </c>
      <c r="E116" s="16">
        <f t="shared" ref="E116" si="42">E313</f>
        <v>0</v>
      </c>
      <c r="F116" s="16">
        <f t="shared" ref="F116" si="43">F313</f>
        <v>0</v>
      </c>
      <c r="G116" s="16">
        <f t="shared" ref="G116:I116" si="44">G313</f>
        <v>170</v>
      </c>
      <c r="H116" s="16">
        <f t="shared" si="44"/>
        <v>200</v>
      </c>
      <c r="I116" s="16">
        <f t="shared" si="44"/>
        <v>200</v>
      </c>
    </row>
    <row r="117" spans="1:9" x14ac:dyDescent="0.25">
      <c r="A117" s="67"/>
      <c r="B117" s="67"/>
      <c r="C117" s="69">
        <v>3234</v>
      </c>
      <c r="D117" s="68" t="s">
        <v>50</v>
      </c>
      <c r="E117" s="16">
        <f t="shared" ref="E117" si="45">E315</f>
        <v>3060.26</v>
      </c>
      <c r="F117" s="16">
        <f t="shared" ref="F117" si="46">F315</f>
        <v>3000</v>
      </c>
      <c r="G117" s="16">
        <f t="shared" ref="G117:I117" si="47">G315</f>
        <v>3400</v>
      </c>
      <c r="H117" s="16">
        <f t="shared" si="47"/>
        <v>3600</v>
      </c>
      <c r="I117" s="16">
        <f t="shared" si="47"/>
        <v>4200</v>
      </c>
    </row>
    <row r="118" spans="1:9" x14ac:dyDescent="0.25">
      <c r="A118" s="67"/>
      <c r="B118" s="67"/>
      <c r="C118" s="69">
        <v>3235</v>
      </c>
      <c r="D118" s="68" t="s">
        <v>51</v>
      </c>
      <c r="E118" s="16">
        <f t="shared" ref="E118" si="48">E320</f>
        <v>0</v>
      </c>
      <c r="F118" s="16">
        <f t="shared" ref="F118" si="49">F320</f>
        <v>0</v>
      </c>
      <c r="G118" s="16">
        <f t="shared" ref="G118:I118" si="50">G320</f>
        <v>50</v>
      </c>
      <c r="H118" s="16">
        <f t="shared" si="50"/>
        <v>50</v>
      </c>
      <c r="I118" s="16">
        <f t="shared" si="50"/>
        <v>50</v>
      </c>
    </row>
    <row r="119" spans="1:9" x14ac:dyDescent="0.25">
      <c r="A119" s="67"/>
      <c r="B119" s="67"/>
      <c r="C119" s="69">
        <v>3236</v>
      </c>
      <c r="D119" s="68" t="s">
        <v>52</v>
      </c>
      <c r="E119" s="16">
        <f t="shared" ref="E119" si="51">E322</f>
        <v>1299.04</v>
      </c>
      <c r="F119" s="16">
        <f t="shared" ref="F119" si="52">F322</f>
        <v>1500</v>
      </c>
      <c r="G119" s="16">
        <f t="shared" ref="G119:I119" si="53">G322</f>
        <v>1200</v>
      </c>
      <c r="H119" s="16">
        <f t="shared" si="53"/>
        <v>1300</v>
      </c>
      <c r="I119" s="16">
        <f t="shared" si="53"/>
        <v>1700</v>
      </c>
    </row>
    <row r="120" spans="1:9" x14ac:dyDescent="0.25">
      <c r="A120" s="67"/>
      <c r="B120" s="67"/>
      <c r="C120" s="69">
        <v>3237</v>
      </c>
      <c r="D120" s="68" t="s">
        <v>53</v>
      </c>
      <c r="E120" s="16">
        <f t="shared" ref="E120" si="54">E325</f>
        <v>7423.7</v>
      </c>
      <c r="F120" s="16">
        <f t="shared" ref="F120" si="55">F325</f>
        <v>8000</v>
      </c>
      <c r="G120" s="16">
        <f t="shared" ref="G120:I120" si="56">G325</f>
        <v>9400</v>
      </c>
      <c r="H120" s="16">
        <f t="shared" si="56"/>
        <v>9400</v>
      </c>
      <c r="I120" s="16">
        <f t="shared" si="56"/>
        <v>10400</v>
      </c>
    </row>
    <row r="121" spans="1:9" x14ac:dyDescent="0.25">
      <c r="A121" s="67"/>
      <c r="B121" s="67"/>
      <c r="C121" s="69">
        <v>3238</v>
      </c>
      <c r="D121" s="68" t="s">
        <v>54</v>
      </c>
      <c r="E121" s="16">
        <f t="shared" ref="E121" si="57">E330</f>
        <v>866.61</v>
      </c>
      <c r="F121" s="16">
        <f t="shared" ref="F121" si="58">F330</f>
        <v>1000</v>
      </c>
      <c r="G121" s="16">
        <f t="shared" ref="G121:I121" si="59">G330</f>
        <v>1000</v>
      </c>
      <c r="H121" s="16">
        <f t="shared" si="59"/>
        <v>1000</v>
      </c>
      <c r="I121" s="16">
        <f t="shared" si="59"/>
        <v>1000</v>
      </c>
    </row>
    <row r="122" spans="1:9" x14ac:dyDescent="0.25">
      <c r="A122" s="67"/>
      <c r="B122" s="67"/>
      <c r="C122" s="69">
        <v>3239</v>
      </c>
      <c r="D122" s="68" t="s">
        <v>55</v>
      </c>
      <c r="E122" s="16">
        <f t="shared" ref="E122" si="60">E332</f>
        <v>901</v>
      </c>
      <c r="F122" s="16">
        <f t="shared" ref="F122" si="61">F332</f>
        <v>1500</v>
      </c>
      <c r="G122" s="16">
        <f t="shared" ref="G122:I122" si="62">G332</f>
        <v>1100</v>
      </c>
      <c r="H122" s="16">
        <f t="shared" si="62"/>
        <v>1100</v>
      </c>
      <c r="I122" s="16">
        <f t="shared" si="62"/>
        <v>1100</v>
      </c>
    </row>
    <row r="123" spans="1:9" s="14" customFormat="1" x14ac:dyDescent="0.25">
      <c r="A123" s="11"/>
      <c r="B123" s="11">
        <v>324</v>
      </c>
      <c r="C123" s="39"/>
      <c r="D123" s="24" t="s">
        <v>56</v>
      </c>
      <c r="E123" s="17">
        <f>SUM(E124)</f>
        <v>73.739999999999995</v>
      </c>
      <c r="F123" s="17">
        <f>SUM(F124)</f>
        <v>200</v>
      </c>
      <c r="G123" s="17">
        <f>SUM(G124)</f>
        <v>200</v>
      </c>
      <c r="H123" s="17">
        <f>SUM(H124)</f>
        <v>200</v>
      </c>
      <c r="I123" s="17">
        <f>SUM(I124)</f>
        <v>200</v>
      </c>
    </row>
    <row r="124" spans="1:9" x14ac:dyDescent="0.25">
      <c r="A124" s="67"/>
      <c r="B124" s="67"/>
      <c r="C124" s="69">
        <v>3241</v>
      </c>
      <c r="D124" s="68" t="s">
        <v>56</v>
      </c>
      <c r="E124" s="16">
        <f>E336</f>
        <v>73.739999999999995</v>
      </c>
      <c r="F124" s="16">
        <f>F336</f>
        <v>200</v>
      </c>
      <c r="G124" s="16">
        <f>G336</f>
        <v>200</v>
      </c>
      <c r="H124" s="16">
        <f>H336</f>
        <v>200</v>
      </c>
      <c r="I124" s="16">
        <f>I336</f>
        <v>200</v>
      </c>
    </row>
    <row r="125" spans="1:9" s="14" customFormat="1" x14ac:dyDescent="0.25">
      <c r="A125" s="11"/>
      <c r="B125" s="11">
        <v>329</v>
      </c>
      <c r="C125" s="39"/>
      <c r="D125" s="24" t="s">
        <v>57</v>
      </c>
      <c r="E125" s="17">
        <f>SUM(E126:E131)</f>
        <v>906.61999999999989</v>
      </c>
      <c r="F125" s="17">
        <f>SUM(F126:F131)</f>
        <v>910</v>
      </c>
      <c r="G125" s="17">
        <f>SUM(G126:G131)</f>
        <v>1880</v>
      </c>
      <c r="H125" s="17">
        <f>SUM(H126:H131)</f>
        <v>1880</v>
      </c>
      <c r="I125" s="17">
        <f>SUM(I126:I131)</f>
        <v>1880</v>
      </c>
    </row>
    <row r="126" spans="1:9" x14ac:dyDescent="0.25">
      <c r="A126" s="67"/>
      <c r="B126" s="67"/>
      <c r="C126" s="69">
        <v>3291</v>
      </c>
      <c r="D126" s="68" t="s">
        <v>95</v>
      </c>
      <c r="E126" s="16">
        <f t="shared" ref="E126" si="63">E339</f>
        <v>0</v>
      </c>
      <c r="F126" s="16">
        <f t="shared" ref="F126" si="64">F339</f>
        <v>100</v>
      </c>
      <c r="G126" s="16">
        <f t="shared" ref="G126:I126" si="65">G339</f>
        <v>200</v>
      </c>
      <c r="H126" s="16">
        <f t="shared" si="65"/>
        <v>200</v>
      </c>
      <c r="I126" s="16">
        <f t="shared" si="65"/>
        <v>200</v>
      </c>
    </row>
    <row r="127" spans="1:9" x14ac:dyDescent="0.25">
      <c r="A127" s="67"/>
      <c r="B127" s="67"/>
      <c r="C127" s="69">
        <v>3292</v>
      </c>
      <c r="D127" s="68" t="s">
        <v>59</v>
      </c>
      <c r="E127" s="16">
        <f t="shared" ref="E127" si="66">E341</f>
        <v>409.45</v>
      </c>
      <c r="F127" s="16">
        <f t="shared" ref="F127" si="67">F341</f>
        <v>450</v>
      </c>
      <c r="G127" s="16">
        <f t="shared" ref="G127:I127" si="68">G341</f>
        <v>600</v>
      </c>
      <c r="H127" s="16">
        <f t="shared" si="68"/>
        <v>600</v>
      </c>
      <c r="I127" s="16">
        <f t="shared" si="68"/>
        <v>600</v>
      </c>
    </row>
    <row r="128" spans="1:9" x14ac:dyDescent="0.25">
      <c r="A128" s="67"/>
      <c r="B128" s="67"/>
      <c r="C128" s="69">
        <v>3293</v>
      </c>
      <c r="D128" s="68" t="s">
        <v>60</v>
      </c>
      <c r="E128" s="16">
        <f t="shared" ref="E128" si="69">E344</f>
        <v>261.08999999999997</v>
      </c>
      <c r="F128" s="16">
        <f t="shared" ref="F128" si="70">F344</f>
        <v>250</v>
      </c>
      <c r="G128" s="16">
        <f t="shared" ref="G128:I128" si="71">G344</f>
        <v>200</v>
      </c>
      <c r="H128" s="16">
        <f t="shared" si="71"/>
        <v>200</v>
      </c>
      <c r="I128" s="16">
        <f t="shared" si="71"/>
        <v>200</v>
      </c>
    </row>
    <row r="129" spans="1:10" x14ac:dyDescent="0.25">
      <c r="A129" s="67"/>
      <c r="B129" s="67"/>
      <c r="C129" s="69">
        <v>3294</v>
      </c>
      <c r="D129" s="68" t="s">
        <v>61</v>
      </c>
      <c r="E129" s="16">
        <f t="shared" ref="E129" si="72">E346</f>
        <v>0</v>
      </c>
      <c r="F129" s="16">
        <f t="shared" ref="F129" si="73">F346</f>
        <v>0</v>
      </c>
      <c r="G129" s="16">
        <f t="shared" ref="G129:I129" si="74">G346</f>
        <v>0</v>
      </c>
      <c r="H129" s="16">
        <f t="shared" si="74"/>
        <v>0</v>
      </c>
      <c r="I129" s="16">
        <f t="shared" si="74"/>
        <v>0</v>
      </c>
    </row>
    <row r="130" spans="1:10" x14ac:dyDescent="0.25">
      <c r="A130" s="67"/>
      <c r="B130" s="67"/>
      <c r="C130" s="69">
        <v>3295</v>
      </c>
      <c r="D130" s="68" t="s">
        <v>62</v>
      </c>
      <c r="E130" s="16">
        <f t="shared" ref="E130" si="75">E348</f>
        <v>79.63</v>
      </c>
      <c r="F130" s="16">
        <f t="shared" ref="F130" si="76">F348</f>
        <v>10</v>
      </c>
      <c r="G130" s="16">
        <f t="shared" ref="G130:I130" si="77">G348</f>
        <v>180</v>
      </c>
      <c r="H130" s="16">
        <f t="shared" si="77"/>
        <v>180</v>
      </c>
      <c r="I130" s="16">
        <f t="shared" si="77"/>
        <v>180</v>
      </c>
    </row>
    <row r="131" spans="1:10" x14ac:dyDescent="0.25">
      <c r="A131" s="67"/>
      <c r="B131" s="67"/>
      <c r="C131" s="69">
        <v>3299</v>
      </c>
      <c r="D131" s="68" t="s">
        <v>57</v>
      </c>
      <c r="E131" s="16">
        <f t="shared" ref="E131" si="78">E351</f>
        <v>156.44999999999999</v>
      </c>
      <c r="F131" s="16">
        <f t="shared" ref="F131" si="79">F351</f>
        <v>100</v>
      </c>
      <c r="G131" s="16">
        <f t="shared" ref="G131:I131" si="80">G351</f>
        <v>700</v>
      </c>
      <c r="H131" s="16">
        <f t="shared" si="80"/>
        <v>700</v>
      </c>
      <c r="I131" s="16">
        <f t="shared" si="80"/>
        <v>700</v>
      </c>
      <c r="J131" s="74"/>
    </row>
    <row r="132" spans="1:10" x14ac:dyDescent="0.25">
      <c r="A132" s="31"/>
      <c r="B132" s="201"/>
      <c r="C132" s="196">
        <v>11</v>
      </c>
      <c r="D132" s="196" t="s">
        <v>5</v>
      </c>
      <c r="E132" s="202">
        <f>E222</f>
        <v>0</v>
      </c>
      <c r="F132" s="202">
        <f>F222</f>
        <v>0</v>
      </c>
      <c r="G132" s="202">
        <f>G222</f>
        <v>0</v>
      </c>
      <c r="H132" s="202">
        <f>H222</f>
        <v>0</v>
      </c>
      <c r="I132" s="202">
        <f>I222</f>
        <v>0</v>
      </c>
    </row>
    <row r="133" spans="1:10" x14ac:dyDescent="0.25">
      <c r="A133" s="31"/>
      <c r="B133" s="201"/>
      <c r="C133" s="196">
        <v>43</v>
      </c>
      <c r="D133" s="196" t="s">
        <v>22</v>
      </c>
      <c r="E133" s="202">
        <f t="shared" ref="E133" si="81">SUM(E270)</f>
        <v>77392.179999999993</v>
      </c>
      <c r="F133" s="202">
        <f t="shared" ref="F133" si="82">SUM(F270)</f>
        <v>85000</v>
      </c>
      <c r="G133" s="202">
        <f t="shared" ref="G133:I133" si="83">SUM(G270)</f>
        <v>99000</v>
      </c>
      <c r="H133" s="202">
        <f t="shared" si="83"/>
        <v>108080</v>
      </c>
      <c r="I133" s="202">
        <f t="shared" si="83"/>
        <v>127700</v>
      </c>
    </row>
    <row r="134" spans="1:10" x14ac:dyDescent="0.25">
      <c r="A134" s="31"/>
      <c r="B134" s="201"/>
      <c r="C134" s="196">
        <v>61</v>
      </c>
      <c r="D134" s="196" t="s">
        <v>24</v>
      </c>
      <c r="E134" s="202">
        <f>E377</f>
        <v>0</v>
      </c>
      <c r="F134" s="202">
        <f>F377</f>
        <v>0</v>
      </c>
      <c r="G134" s="202">
        <f>G377</f>
        <v>0</v>
      </c>
      <c r="H134" s="202">
        <f>H377</f>
        <v>0</v>
      </c>
      <c r="I134" s="202">
        <f>I377</f>
        <v>0</v>
      </c>
    </row>
    <row r="135" spans="1:10" s="14" customFormat="1" x14ac:dyDescent="0.25">
      <c r="A135" s="11"/>
      <c r="B135" s="11">
        <v>34</v>
      </c>
      <c r="C135" s="11"/>
      <c r="D135" s="11" t="s">
        <v>25</v>
      </c>
      <c r="E135" s="17">
        <f>SUM(E136)</f>
        <v>764.99</v>
      </c>
      <c r="F135" s="17">
        <f>SUM(F136)</f>
        <v>1000</v>
      </c>
      <c r="G135" s="17">
        <f>SUM(G136)</f>
        <v>0</v>
      </c>
      <c r="H135" s="17">
        <f>SUM(H136)</f>
        <v>0</v>
      </c>
      <c r="I135" s="17">
        <f>SUM(I136)</f>
        <v>0</v>
      </c>
    </row>
    <row r="136" spans="1:10" x14ac:dyDescent="0.25">
      <c r="A136" s="67"/>
      <c r="B136" s="67">
        <v>343</v>
      </c>
      <c r="C136" s="71">
        <v>3431</v>
      </c>
      <c r="D136" s="70" t="s">
        <v>64</v>
      </c>
      <c r="E136" s="16">
        <f>E253+E356</f>
        <v>764.99</v>
      </c>
      <c r="F136" s="16">
        <f>F253+F356</f>
        <v>1000</v>
      </c>
      <c r="G136" s="16">
        <f>G253+G356</f>
        <v>0</v>
      </c>
      <c r="H136" s="16">
        <f>H253+H356</f>
        <v>0</v>
      </c>
      <c r="I136" s="16">
        <f>I253+I356</f>
        <v>0</v>
      </c>
    </row>
    <row r="137" spans="1:10" x14ac:dyDescent="0.25">
      <c r="A137" s="31"/>
      <c r="B137" s="201"/>
      <c r="C137" s="204">
        <v>11</v>
      </c>
      <c r="D137" s="204" t="s">
        <v>5</v>
      </c>
      <c r="E137" s="205">
        <f>SUM(E253)</f>
        <v>764.99</v>
      </c>
      <c r="F137" s="205">
        <f>SUM(F253)</f>
        <v>1000</v>
      </c>
      <c r="G137" s="205">
        <f>SUM(G253)</f>
        <v>0</v>
      </c>
      <c r="H137" s="205">
        <f>SUM(H253)</f>
        <v>0</v>
      </c>
      <c r="I137" s="205">
        <f>SUM(I253)</f>
        <v>0</v>
      </c>
    </row>
    <row r="138" spans="1:10" ht="15.75" thickBot="1" x14ac:dyDescent="0.3">
      <c r="A138" s="114"/>
      <c r="B138" s="206"/>
      <c r="C138" s="193">
        <v>43</v>
      </c>
      <c r="D138" s="193" t="s">
        <v>22</v>
      </c>
      <c r="E138" s="200">
        <f t="shared" ref="E138" si="84">SUM(E354)</f>
        <v>0</v>
      </c>
      <c r="F138" s="200">
        <f t="shared" ref="F138" si="85">SUM(F354)</f>
        <v>0</v>
      </c>
      <c r="G138" s="200">
        <f t="shared" ref="G138:I138" si="86">SUM(G354)</f>
        <v>0</v>
      </c>
      <c r="H138" s="200">
        <f t="shared" si="86"/>
        <v>0</v>
      </c>
      <c r="I138" s="200">
        <f t="shared" si="86"/>
        <v>0</v>
      </c>
    </row>
    <row r="139" spans="1:10" x14ac:dyDescent="0.25">
      <c r="A139" s="35">
        <v>4</v>
      </c>
      <c r="B139" s="35"/>
      <c r="C139" s="35"/>
      <c r="D139" s="97" t="s">
        <v>1</v>
      </c>
      <c r="E139" s="36">
        <f t="shared" ref="E139:I139" si="87">SUM(E140)</f>
        <v>2375.5</v>
      </c>
      <c r="F139" s="36">
        <f t="shared" si="87"/>
        <v>4000</v>
      </c>
      <c r="G139" s="36">
        <f t="shared" si="87"/>
        <v>5700</v>
      </c>
      <c r="H139" s="36">
        <f t="shared" si="87"/>
        <v>1500</v>
      </c>
      <c r="I139" s="36">
        <f t="shared" si="87"/>
        <v>1500</v>
      </c>
    </row>
    <row r="140" spans="1:10" s="14" customFormat="1" x14ac:dyDescent="0.25">
      <c r="A140" s="2"/>
      <c r="B140" s="2">
        <v>42</v>
      </c>
      <c r="C140" s="2"/>
      <c r="D140" s="9" t="s">
        <v>23</v>
      </c>
      <c r="E140" s="17">
        <f>SUM(E141)</f>
        <v>2375.5</v>
      </c>
      <c r="F140" s="17">
        <f>SUM(F141)</f>
        <v>4000</v>
      </c>
      <c r="G140" s="17">
        <f>SUM(G141)</f>
        <v>5700</v>
      </c>
      <c r="H140" s="17">
        <f>SUM(H141)</f>
        <v>1500</v>
      </c>
      <c r="I140" s="17">
        <f>SUM(I141)</f>
        <v>1500</v>
      </c>
    </row>
    <row r="141" spans="1:10" s="14" customFormat="1" x14ac:dyDescent="0.25">
      <c r="A141" s="2"/>
      <c r="B141" s="2">
        <v>422</v>
      </c>
      <c r="C141" s="100"/>
      <c r="D141" s="9" t="s">
        <v>74</v>
      </c>
      <c r="E141" s="17">
        <f>SUM(E142:E146)</f>
        <v>2375.5</v>
      </c>
      <c r="F141" s="17">
        <f>SUM(F142:F146)</f>
        <v>4000</v>
      </c>
      <c r="G141" s="17">
        <f>SUM(G142:G146)</f>
        <v>5700</v>
      </c>
      <c r="H141" s="17">
        <f>SUM(H142:H146)</f>
        <v>1500</v>
      </c>
      <c r="I141" s="17">
        <f>SUM(I142:I146)</f>
        <v>1500</v>
      </c>
    </row>
    <row r="142" spans="1:10" x14ac:dyDescent="0.25">
      <c r="A142" s="3"/>
      <c r="B142" s="3"/>
      <c r="C142" s="72">
        <v>4221</v>
      </c>
      <c r="D142" s="73" t="s">
        <v>75</v>
      </c>
      <c r="E142" s="16">
        <f>SUM(E384+E402+E420+E438)</f>
        <v>2375.5</v>
      </c>
      <c r="F142" s="16">
        <f>SUM(F384+F402+F420+F438)</f>
        <v>2500</v>
      </c>
      <c r="G142" s="16">
        <f>SUM(G384+G402+G420+G438)</f>
        <v>500</v>
      </c>
      <c r="H142" s="16">
        <f>SUM(H384+H402+H420+H438)</f>
        <v>0</v>
      </c>
      <c r="I142" s="16">
        <f>SUM(I384+I402+I420+I438)</f>
        <v>0</v>
      </c>
    </row>
    <row r="143" spans="1:10" x14ac:dyDescent="0.25">
      <c r="A143" s="3"/>
      <c r="B143" s="3"/>
      <c r="C143" s="72">
        <v>4222</v>
      </c>
      <c r="D143" s="73" t="s">
        <v>76</v>
      </c>
      <c r="E143" s="16">
        <f>E387+E405+E423+E441</f>
        <v>0</v>
      </c>
      <c r="F143" s="16">
        <f>F387+F405+F423+F441</f>
        <v>0</v>
      </c>
      <c r="G143" s="16">
        <f>G387+G405+G423+G441</f>
        <v>0</v>
      </c>
      <c r="H143" s="16">
        <f>H387+H405+H423+H441</f>
        <v>0</v>
      </c>
      <c r="I143" s="16">
        <f>I387+I405+I423+I441</f>
        <v>0</v>
      </c>
    </row>
    <row r="144" spans="1:10" x14ac:dyDescent="0.25">
      <c r="A144" s="3"/>
      <c r="B144" s="3"/>
      <c r="C144" s="72">
        <v>4223</v>
      </c>
      <c r="D144" s="73" t="s">
        <v>77</v>
      </c>
      <c r="E144" s="16">
        <f>E390++E408+E426+E444</f>
        <v>0</v>
      </c>
      <c r="F144" s="16">
        <f>F390++F408+F426+F444</f>
        <v>0</v>
      </c>
      <c r="G144" s="16">
        <f>G390++G408+G426+G444</f>
        <v>500</v>
      </c>
      <c r="H144" s="16">
        <f>H390++H408+H426+H444</f>
        <v>0</v>
      </c>
      <c r="I144" s="16">
        <f>I390++I408+I426+I444</f>
        <v>0</v>
      </c>
    </row>
    <row r="145" spans="1:9" x14ac:dyDescent="0.25">
      <c r="A145" s="3"/>
      <c r="B145" s="3"/>
      <c r="C145" s="72">
        <v>4226</v>
      </c>
      <c r="D145" s="73" t="s">
        <v>78</v>
      </c>
      <c r="E145" s="16">
        <f>E393+E411+E429+E447</f>
        <v>0</v>
      </c>
      <c r="F145" s="16">
        <f>F393+F411+F429+F447</f>
        <v>0</v>
      </c>
      <c r="G145" s="16">
        <f>G393+G411+G429+G447</f>
        <v>700</v>
      </c>
      <c r="H145" s="16">
        <f>H393+H411+H429+H447</f>
        <v>0</v>
      </c>
      <c r="I145" s="16">
        <f>I393+I411+I429+I447</f>
        <v>0</v>
      </c>
    </row>
    <row r="146" spans="1:9" x14ac:dyDescent="0.25">
      <c r="A146" s="3"/>
      <c r="B146" s="3"/>
      <c r="C146" s="73">
        <v>4227</v>
      </c>
      <c r="D146" s="73" t="s">
        <v>79</v>
      </c>
      <c r="E146" s="16">
        <f>E396+E414+E432+E450</f>
        <v>0</v>
      </c>
      <c r="F146" s="16">
        <f>F396+F414+F432+F450</f>
        <v>1500</v>
      </c>
      <c r="G146" s="16">
        <f>G396+G414+G432+G450</f>
        <v>4000</v>
      </c>
      <c r="H146" s="16">
        <f>H396+H414+H432+H450</f>
        <v>1500</v>
      </c>
      <c r="I146" s="16">
        <f>I396+I414+I432+I450</f>
        <v>1500</v>
      </c>
    </row>
    <row r="147" spans="1:9" x14ac:dyDescent="0.25">
      <c r="A147" s="29"/>
      <c r="B147" s="207"/>
      <c r="C147" s="208">
        <v>11</v>
      </c>
      <c r="D147" s="208" t="s">
        <v>5</v>
      </c>
      <c r="E147" s="202">
        <f>E380</f>
        <v>2375.5</v>
      </c>
      <c r="F147" s="202">
        <f>F380</f>
        <v>3500</v>
      </c>
      <c r="G147" s="202">
        <f>G380</f>
        <v>5700</v>
      </c>
      <c r="H147" s="202">
        <f>H380</f>
        <v>1500</v>
      </c>
      <c r="I147" s="202">
        <f>I380</f>
        <v>1500</v>
      </c>
    </row>
    <row r="148" spans="1:9" x14ac:dyDescent="0.25">
      <c r="A148" s="29"/>
      <c r="B148" s="207"/>
      <c r="C148" s="196">
        <v>43</v>
      </c>
      <c r="D148" s="196" t="s">
        <v>22</v>
      </c>
      <c r="E148" s="202">
        <f>E398</f>
        <v>0</v>
      </c>
      <c r="F148" s="202">
        <f>F398</f>
        <v>0</v>
      </c>
      <c r="G148" s="202">
        <f>G398</f>
        <v>0</v>
      </c>
      <c r="H148" s="202">
        <f>H398</f>
        <v>0</v>
      </c>
      <c r="I148" s="202">
        <f>I398</f>
        <v>0</v>
      </c>
    </row>
    <row r="149" spans="1:9" x14ac:dyDescent="0.25">
      <c r="A149" s="29"/>
      <c r="B149" s="207"/>
      <c r="C149" s="196">
        <v>52</v>
      </c>
      <c r="D149" s="196" t="s">
        <v>21</v>
      </c>
      <c r="E149" s="202">
        <f>SUM(E416)</f>
        <v>0</v>
      </c>
      <c r="F149" s="202">
        <f>SUM(F416)</f>
        <v>0</v>
      </c>
      <c r="G149" s="202">
        <f>SUM(G416)</f>
        <v>0</v>
      </c>
      <c r="H149" s="202">
        <f>SUM(H416)</f>
        <v>0</v>
      </c>
      <c r="I149" s="202">
        <f>SUM(I416)</f>
        <v>0</v>
      </c>
    </row>
    <row r="150" spans="1:9" s="26" customFormat="1" x14ac:dyDescent="0.25">
      <c r="A150" s="34"/>
      <c r="B150" s="209"/>
      <c r="C150" s="210">
        <v>61</v>
      </c>
      <c r="D150" s="209" t="s">
        <v>24</v>
      </c>
      <c r="E150" s="211">
        <f>SUM(E434)</f>
        <v>0</v>
      </c>
      <c r="F150" s="211">
        <f>SUM(F434)</f>
        <v>500</v>
      </c>
      <c r="G150" s="211">
        <f>SUM(G434)</f>
        <v>0</v>
      </c>
      <c r="H150" s="211">
        <f>SUM(H434)</f>
        <v>0</v>
      </c>
      <c r="I150" s="211">
        <f>SUM(I434)</f>
        <v>0</v>
      </c>
    </row>
    <row r="151" spans="1:9" x14ac:dyDescent="0.25">
      <c r="A151" s="32"/>
      <c r="B151" s="32"/>
      <c r="C151" s="33"/>
      <c r="D151" s="33"/>
      <c r="E151" s="33"/>
      <c r="F151" s="13"/>
      <c r="G151" s="13"/>
      <c r="H151" s="13"/>
      <c r="I151" s="13"/>
    </row>
    <row r="152" spans="1:9" ht="15.75" x14ac:dyDescent="0.25">
      <c r="A152" s="304" t="s">
        <v>110</v>
      </c>
      <c r="B152" s="304"/>
      <c r="C152" s="304"/>
      <c r="D152" s="304"/>
      <c r="E152" s="304"/>
      <c r="F152" s="304"/>
      <c r="G152" s="304"/>
      <c r="H152" s="304"/>
      <c r="I152" s="304"/>
    </row>
    <row r="153" spans="1:9" ht="25.5" customHeight="1" x14ac:dyDescent="0.25">
      <c r="A153" s="254" t="s">
        <v>130</v>
      </c>
      <c r="B153" s="255"/>
      <c r="C153" s="255"/>
      <c r="D153" s="256"/>
      <c r="E153" s="138" t="s">
        <v>168</v>
      </c>
      <c r="F153" s="138" t="s">
        <v>134</v>
      </c>
      <c r="G153" s="138" t="s">
        <v>169</v>
      </c>
      <c r="H153" s="138" t="s">
        <v>170</v>
      </c>
      <c r="I153" s="138" t="s">
        <v>171</v>
      </c>
    </row>
    <row r="154" spans="1:9" x14ac:dyDescent="0.25">
      <c r="A154" s="263">
        <v>1</v>
      </c>
      <c r="B154" s="264"/>
      <c r="C154" s="264"/>
      <c r="D154" s="265"/>
      <c r="E154" s="139">
        <v>2</v>
      </c>
      <c r="F154" s="139">
        <v>3</v>
      </c>
      <c r="G154" s="139">
        <v>4</v>
      </c>
      <c r="H154" s="139">
        <v>5</v>
      </c>
      <c r="I154" s="139">
        <v>6</v>
      </c>
    </row>
    <row r="155" spans="1:9" s="14" customFormat="1" x14ac:dyDescent="0.25">
      <c r="A155" s="18"/>
      <c r="B155" s="18"/>
      <c r="C155" s="116"/>
      <c r="D155" s="116" t="s">
        <v>104</v>
      </c>
      <c r="E155" s="117">
        <f>SUM(E156+E158+E160+E162+E164)</f>
        <v>409988</v>
      </c>
      <c r="F155" s="117">
        <f>SUM(F156+F158+F160+F162+F164)</f>
        <v>450000</v>
      </c>
      <c r="G155" s="117">
        <f>SUM(G156+G158+G160+G162+G164)</f>
        <v>512700</v>
      </c>
      <c r="H155" s="117">
        <f>SUM(H156+H158+H160+H162+H164)</f>
        <v>536000</v>
      </c>
      <c r="I155" s="117">
        <f>SUM(I156+I158+I160+I162+I164)</f>
        <v>635500</v>
      </c>
    </row>
    <row r="156" spans="1:9" s="14" customFormat="1" x14ac:dyDescent="0.25">
      <c r="A156" s="2"/>
      <c r="B156" s="2">
        <v>1</v>
      </c>
      <c r="C156" s="15"/>
      <c r="D156" s="15" t="s">
        <v>5</v>
      </c>
      <c r="E156" s="118">
        <f>SUM(E157)</f>
        <v>236162.49</v>
      </c>
      <c r="F156" s="118">
        <f>SUM(F157)</f>
        <v>259500</v>
      </c>
      <c r="G156" s="118">
        <f>SUM(G157)</f>
        <v>346700</v>
      </c>
      <c r="H156" s="118">
        <f>SUM(H157)</f>
        <v>360000</v>
      </c>
      <c r="I156" s="118">
        <f>SUM(I157)</f>
        <v>434500</v>
      </c>
    </row>
    <row r="157" spans="1:9" x14ac:dyDescent="0.25">
      <c r="A157" s="3"/>
      <c r="B157" s="3"/>
      <c r="C157" s="119">
        <v>11</v>
      </c>
      <c r="D157" s="119" t="s">
        <v>5</v>
      </c>
      <c r="E157" s="120">
        <f>E60+E82+E84</f>
        <v>236162.49</v>
      </c>
      <c r="F157" s="120">
        <f>F60+F82+F84</f>
        <v>259500</v>
      </c>
      <c r="G157" s="120">
        <f>G60+G82+G84</f>
        <v>346700</v>
      </c>
      <c r="H157" s="120">
        <f>H60+H82+H84</f>
        <v>360000</v>
      </c>
      <c r="I157" s="120">
        <f>I60+I82+I84</f>
        <v>434500</v>
      </c>
    </row>
    <row r="158" spans="1:9" s="14" customFormat="1" x14ac:dyDescent="0.25">
      <c r="A158" s="2"/>
      <c r="B158" s="2">
        <v>4</v>
      </c>
      <c r="C158" s="15"/>
      <c r="D158" s="15" t="s">
        <v>105</v>
      </c>
      <c r="E158" s="118">
        <f>SUM(E159)</f>
        <v>93080.54</v>
      </c>
      <c r="F158" s="118">
        <f>SUM(F159)</f>
        <v>95000</v>
      </c>
      <c r="G158" s="118">
        <f>SUM(G159)</f>
        <v>105000</v>
      </c>
      <c r="H158" s="118">
        <f>SUM(H159)</f>
        <v>115000</v>
      </c>
      <c r="I158" s="118">
        <f>SUM(I159)</f>
        <v>140000</v>
      </c>
    </row>
    <row r="159" spans="1:9" x14ac:dyDescent="0.25">
      <c r="A159" s="3"/>
      <c r="B159" s="3"/>
      <c r="C159" s="119">
        <v>43</v>
      </c>
      <c r="D159" s="119" t="s">
        <v>22</v>
      </c>
      <c r="E159" s="120">
        <f>E65</f>
        <v>93080.54</v>
      </c>
      <c r="F159" s="120">
        <f>F65</f>
        <v>95000</v>
      </c>
      <c r="G159" s="120">
        <f>G65</f>
        <v>105000</v>
      </c>
      <c r="H159" s="120">
        <f>H65</f>
        <v>115000</v>
      </c>
      <c r="I159" s="120">
        <f>I65</f>
        <v>140000</v>
      </c>
    </row>
    <row r="160" spans="1:9" s="14" customFormat="1" x14ac:dyDescent="0.25">
      <c r="A160" s="2"/>
      <c r="B160" s="2">
        <v>5</v>
      </c>
      <c r="C160" s="15"/>
      <c r="D160" s="15" t="s">
        <v>106</v>
      </c>
      <c r="E160" s="118">
        <f>SUM(E161)</f>
        <v>80544.97</v>
      </c>
      <c r="F160" s="118">
        <f>SUM(F161)</f>
        <v>95000</v>
      </c>
      <c r="G160" s="118">
        <f>SUM(G161)</f>
        <v>61000</v>
      </c>
      <c r="H160" s="118">
        <f>SUM(H161)</f>
        <v>61000</v>
      </c>
      <c r="I160" s="118">
        <f>SUM(I161)</f>
        <v>61000</v>
      </c>
    </row>
    <row r="161" spans="1:9" x14ac:dyDescent="0.25">
      <c r="A161" s="3"/>
      <c r="B161" s="3"/>
      <c r="C161" s="119">
        <v>52</v>
      </c>
      <c r="D161" s="119" t="s">
        <v>21</v>
      </c>
      <c r="E161" s="120">
        <f>E56+E83</f>
        <v>80544.97</v>
      </c>
      <c r="F161" s="120">
        <f>F56+F83</f>
        <v>95000</v>
      </c>
      <c r="G161" s="120">
        <f>G56+G83</f>
        <v>61000</v>
      </c>
      <c r="H161" s="120">
        <f>H56+H83</f>
        <v>61000</v>
      </c>
      <c r="I161" s="120">
        <f>I56+I83</f>
        <v>61000</v>
      </c>
    </row>
    <row r="162" spans="1:9" s="14" customFormat="1" x14ac:dyDescent="0.25">
      <c r="A162" s="2"/>
      <c r="B162" s="2">
        <v>6</v>
      </c>
      <c r="C162" s="15"/>
      <c r="D162" s="15" t="s">
        <v>24</v>
      </c>
      <c r="E162" s="118">
        <f>SUM(E163)</f>
        <v>200</v>
      </c>
      <c r="F162" s="118">
        <f>SUM(F163)</f>
        <v>500</v>
      </c>
      <c r="G162" s="118">
        <f>SUM(G163)</f>
        <v>0</v>
      </c>
      <c r="H162" s="118">
        <f>SUM(H163)</f>
        <v>0</v>
      </c>
      <c r="I162" s="118">
        <f>SUM(I163)</f>
        <v>0</v>
      </c>
    </row>
    <row r="163" spans="1:9" x14ac:dyDescent="0.25">
      <c r="A163" s="3"/>
      <c r="B163" s="3"/>
      <c r="C163" s="119">
        <v>61</v>
      </c>
      <c r="D163" s="119" t="s">
        <v>24</v>
      </c>
      <c r="E163" s="120">
        <f>E72</f>
        <v>200</v>
      </c>
      <c r="F163" s="120">
        <f>F72</f>
        <v>500</v>
      </c>
      <c r="G163" s="120">
        <f>G72</f>
        <v>0</v>
      </c>
      <c r="H163" s="120">
        <f>H72</f>
        <v>0</v>
      </c>
      <c r="I163" s="120">
        <f>I72</f>
        <v>0</v>
      </c>
    </row>
    <row r="164" spans="1:9" s="14" customFormat="1" x14ac:dyDescent="0.25">
      <c r="A164" s="2"/>
      <c r="B164" s="2">
        <v>7</v>
      </c>
      <c r="C164" s="15"/>
      <c r="D164" s="15" t="s">
        <v>107</v>
      </c>
      <c r="E164" s="118">
        <f>SUM(E165)</f>
        <v>0</v>
      </c>
      <c r="F164" s="118">
        <f>SUM(F165)</f>
        <v>0</v>
      </c>
      <c r="G164" s="118">
        <f>SUM(G165)</f>
        <v>0</v>
      </c>
      <c r="H164" s="118">
        <f>SUM(H165)</f>
        <v>0</v>
      </c>
      <c r="I164" s="118">
        <f>SUM(I165)</f>
        <v>0</v>
      </c>
    </row>
    <row r="165" spans="1:9" x14ac:dyDescent="0.25">
      <c r="A165" s="3"/>
      <c r="B165" s="3"/>
      <c r="C165" s="119">
        <v>71</v>
      </c>
      <c r="D165" s="121" t="s">
        <v>85</v>
      </c>
      <c r="E165" s="120">
        <f>E66</f>
        <v>0</v>
      </c>
      <c r="F165" s="120">
        <f>F66</f>
        <v>0</v>
      </c>
      <c r="G165" s="120">
        <f>G66</f>
        <v>0</v>
      </c>
      <c r="H165" s="120">
        <f>H66</f>
        <v>0</v>
      </c>
      <c r="I165" s="120">
        <f>I66</f>
        <v>0</v>
      </c>
    </row>
    <row r="166" spans="1:9" ht="13.5" customHeight="1" thickBot="1" x14ac:dyDescent="0.3">
      <c r="A166" s="122"/>
      <c r="B166" s="122"/>
      <c r="C166" s="123"/>
      <c r="D166" s="124"/>
      <c r="E166" s="125"/>
      <c r="F166" s="125"/>
      <c r="G166" s="125"/>
      <c r="H166" s="125"/>
      <c r="I166" s="125"/>
    </row>
    <row r="167" spans="1:9" s="14" customFormat="1" x14ac:dyDescent="0.25">
      <c r="A167" s="110"/>
      <c r="B167" s="110"/>
      <c r="C167" s="126"/>
      <c r="D167" s="127" t="s">
        <v>108</v>
      </c>
      <c r="E167" s="128">
        <f>SUM(E168+E170+E172+E174+E176)</f>
        <v>406231.22</v>
      </c>
      <c r="F167" s="128">
        <f>SUM(F168+F170+F172+F174+F176)</f>
        <v>425000</v>
      </c>
      <c r="G167" s="128">
        <f>SUM(G168+G170+G172+G174+G176)</f>
        <v>502700</v>
      </c>
      <c r="H167" s="128">
        <f>SUM(H168+H170+H172+H174+H176)</f>
        <v>526000</v>
      </c>
      <c r="I167" s="128">
        <f>SUM(I168+I170+I172+I174+I176)</f>
        <v>625500</v>
      </c>
    </row>
    <row r="168" spans="1:9" s="14" customFormat="1" x14ac:dyDescent="0.25">
      <c r="A168" s="2"/>
      <c r="B168" s="2">
        <v>1</v>
      </c>
      <c r="C168" s="15"/>
      <c r="D168" s="15" t="s">
        <v>5</v>
      </c>
      <c r="E168" s="118">
        <f>SUM(E169)</f>
        <v>238961.73</v>
      </c>
      <c r="F168" s="118">
        <f>SUM(F169)</f>
        <v>234500</v>
      </c>
      <c r="G168" s="118">
        <f>SUM(G169)</f>
        <v>336700</v>
      </c>
      <c r="H168" s="118">
        <f>SUM(H169)</f>
        <v>350000</v>
      </c>
      <c r="I168" s="118">
        <f>SUM(I169)</f>
        <v>424500</v>
      </c>
    </row>
    <row r="169" spans="1:9" x14ac:dyDescent="0.25">
      <c r="A169" s="3"/>
      <c r="B169" s="3"/>
      <c r="C169" s="119">
        <v>11</v>
      </c>
      <c r="D169" s="119" t="s">
        <v>5</v>
      </c>
      <c r="E169" s="120">
        <f>E95+E132+E137+E147</f>
        <v>238961.73</v>
      </c>
      <c r="F169" s="120">
        <f>F95+F132+F137+F147</f>
        <v>234500</v>
      </c>
      <c r="G169" s="120">
        <f>G95+G132+G137+G147</f>
        <v>336700</v>
      </c>
      <c r="H169" s="120">
        <f>H95+H132+H137+H147</f>
        <v>350000</v>
      </c>
      <c r="I169" s="120">
        <f>I95+I132+I137+I147</f>
        <v>424500</v>
      </c>
    </row>
    <row r="170" spans="1:9" s="14" customFormat="1" x14ac:dyDescent="0.25">
      <c r="A170" s="2"/>
      <c r="B170" s="2">
        <v>4</v>
      </c>
      <c r="C170" s="15"/>
      <c r="D170" s="15" t="s">
        <v>105</v>
      </c>
      <c r="E170" s="118">
        <f>SUM(E171)</f>
        <v>86769.489999999991</v>
      </c>
      <c r="F170" s="118">
        <f>SUM(F171)</f>
        <v>95000</v>
      </c>
      <c r="G170" s="118">
        <f>SUM(G171)</f>
        <v>105000</v>
      </c>
      <c r="H170" s="118">
        <f>SUM(H171)</f>
        <v>115000</v>
      </c>
      <c r="I170" s="118">
        <f>SUM(I171)</f>
        <v>140000</v>
      </c>
    </row>
    <row r="171" spans="1:9" x14ac:dyDescent="0.25">
      <c r="A171" s="3"/>
      <c r="B171" s="3"/>
      <c r="C171" s="119">
        <v>43</v>
      </c>
      <c r="D171" s="119" t="s">
        <v>22</v>
      </c>
      <c r="E171" s="120">
        <f>E96+E133+E138+E148</f>
        <v>86769.489999999991</v>
      </c>
      <c r="F171" s="120">
        <f>F96+F133+F138+F148</f>
        <v>95000</v>
      </c>
      <c r="G171" s="120">
        <f>G96+G133+G138+G148</f>
        <v>105000</v>
      </c>
      <c r="H171" s="120">
        <f>H96+H133+H138+H148</f>
        <v>115000</v>
      </c>
      <c r="I171" s="120">
        <f>I96+I133+I138+I148</f>
        <v>140000</v>
      </c>
    </row>
    <row r="172" spans="1:9" s="14" customFormat="1" x14ac:dyDescent="0.25">
      <c r="A172" s="2"/>
      <c r="B172" s="2">
        <v>5</v>
      </c>
      <c r="C172" s="15"/>
      <c r="D172" s="15" t="s">
        <v>106</v>
      </c>
      <c r="E172" s="118">
        <f>SUM(E173)</f>
        <v>80500</v>
      </c>
      <c r="F172" s="118">
        <f>SUM(F173)</f>
        <v>95000</v>
      </c>
      <c r="G172" s="118">
        <f>SUM(G173)</f>
        <v>61000</v>
      </c>
      <c r="H172" s="118">
        <f>SUM(H173)</f>
        <v>61000</v>
      </c>
      <c r="I172" s="118">
        <f>SUM(I173)</f>
        <v>61000</v>
      </c>
    </row>
    <row r="173" spans="1:9" x14ac:dyDescent="0.25">
      <c r="A173" s="3"/>
      <c r="B173" s="3"/>
      <c r="C173" s="119">
        <v>52</v>
      </c>
      <c r="D173" s="119" t="s">
        <v>21</v>
      </c>
      <c r="E173" s="120">
        <f>E97+E149</f>
        <v>80500</v>
      </c>
      <c r="F173" s="120">
        <f>F97+F149</f>
        <v>95000</v>
      </c>
      <c r="G173" s="120">
        <f>G97+G149</f>
        <v>61000</v>
      </c>
      <c r="H173" s="120">
        <f>H97+H149</f>
        <v>61000</v>
      </c>
      <c r="I173" s="120">
        <f>I97+I149</f>
        <v>61000</v>
      </c>
    </row>
    <row r="174" spans="1:9" s="14" customFormat="1" x14ac:dyDescent="0.25">
      <c r="A174" s="2"/>
      <c r="B174" s="2">
        <v>6</v>
      </c>
      <c r="C174" s="15"/>
      <c r="D174" s="15" t="s">
        <v>24</v>
      </c>
      <c r="E174" s="118">
        <f>SUM(E175)</f>
        <v>0</v>
      </c>
      <c r="F174" s="118">
        <f>SUM(F175)</f>
        <v>500</v>
      </c>
      <c r="G174" s="118">
        <f>SUM(G175)</f>
        <v>0</v>
      </c>
      <c r="H174" s="118">
        <f>SUM(H175)</f>
        <v>0</v>
      </c>
      <c r="I174" s="118">
        <f>SUM(I175)</f>
        <v>0</v>
      </c>
    </row>
    <row r="175" spans="1:9" x14ac:dyDescent="0.25">
      <c r="A175" s="3"/>
      <c r="B175" s="3"/>
      <c r="C175" s="119">
        <v>61</v>
      </c>
      <c r="D175" s="119" t="s">
        <v>24</v>
      </c>
      <c r="E175" s="120">
        <f>E134+E150</f>
        <v>0</v>
      </c>
      <c r="F175" s="120">
        <f>F134+F150</f>
        <v>500</v>
      </c>
      <c r="G175" s="120">
        <f>G134+G150</f>
        <v>0</v>
      </c>
      <c r="H175" s="120">
        <f>H134+H150</f>
        <v>0</v>
      </c>
      <c r="I175" s="120">
        <f>I134+I150</f>
        <v>0</v>
      </c>
    </row>
    <row r="176" spans="1:9" s="14" customFormat="1" x14ac:dyDescent="0.25">
      <c r="A176" s="2"/>
      <c r="B176" s="2">
        <v>7</v>
      </c>
      <c r="C176" s="15"/>
      <c r="D176" s="15" t="s">
        <v>107</v>
      </c>
      <c r="E176" s="118">
        <f>SUM(E177)</f>
        <v>0</v>
      </c>
      <c r="F176" s="118">
        <f>SUM(F177)</f>
        <v>0</v>
      </c>
      <c r="G176" s="118">
        <f>SUM(G177)</f>
        <v>0</v>
      </c>
      <c r="H176" s="118">
        <f>SUM(H177)</f>
        <v>0</v>
      </c>
      <c r="I176" s="118">
        <f>SUM(I177)</f>
        <v>0</v>
      </c>
    </row>
    <row r="177" spans="1:9" x14ac:dyDescent="0.25">
      <c r="A177" s="3"/>
      <c r="B177" s="3"/>
      <c r="C177" s="119">
        <v>71</v>
      </c>
      <c r="D177" s="121" t="s">
        <v>85</v>
      </c>
      <c r="E177" s="120">
        <f>E99</f>
        <v>0</v>
      </c>
      <c r="F177" s="120">
        <f>F99</f>
        <v>0</v>
      </c>
      <c r="G177" s="120">
        <f>G99</f>
        <v>0</v>
      </c>
      <c r="H177" s="120">
        <f>H99</f>
        <v>0</v>
      </c>
      <c r="I177" s="120">
        <f>I99</f>
        <v>0</v>
      </c>
    </row>
    <row r="178" spans="1:9" x14ac:dyDescent="0.25">
      <c r="A178" s="32"/>
      <c r="B178" s="32"/>
      <c r="C178" s="33"/>
      <c r="D178" s="33"/>
      <c r="E178" s="33"/>
      <c r="F178" s="13"/>
      <c r="G178" s="13"/>
      <c r="H178" s="13"/>
      <c r="I178" s="13"/>
    </row>
    <row r="179" spans="1:9" ht="18.75" customHeight="1" x14ac:dyDescent="0.25">
      <c r="D179" s="287" t="s">
        <v>8</v>
      </c>
      <c r="E179" s="287"/>
      <c r="F179" s="287"/>
      <c r="G179" s="287"/>
      <c r="H179" s="287"/>
      <c r="I179" s="287"/>
    </row>
    <row r="180" spans="1:9" ht="25.5" x14ac:dyDescent="0.25">
      <c r="D180" s="138" t="s">
        <v>96</v>
      </c>
      <c r="E180" s="138" t="s">
        <v>168</v>
      </c>
      <c r="F180" s="138" t="s">
        <v>134</v>
      </c>
      <c r="G180" s="138" t="s">
        <v>169</v>
      </c>
      <c r="H180" s="138" t="s">
        <v>170</v>
      </c>
      <c r="I180" s="138" t="s">
        <v>171</v>
      </c>
    </row>
    <row r="181" spans="1:9" x14ac:dyDescent="0.25">
      <c r="D181" s="139">
        <v>1</v>
      </c>
      <c r="E181" s="139">
        <v>2</v>
      </c>
      <c r="F181" s="139">
        <v>3</v>
      </c>
      <c r="G181" s="139">
        <v>4</v>
      </c>
      <c r="H181" s="139">
        <v>5</v>
      </c>
      <c r="I181" s="139">
        <v>6</v>
      </c>
    </row>
    <row r="182" spans="1:9" x14ac:dyDescent="0.25">
      <c r="D182" s="75" t="s">
        <v>9</v>
      </c>
      <c r="E182" s="19">
        <f t="shared" ref="E182:I184" si="88">SUM(E183)</f>
        <v>406231.22</v>
      </c>
      <c r="F182" s="19">
        <f t="shared" si="88"/>
        <v>425000</v>
      </c>
      <c r="G182" s="19">
        <f t="shared" si="88"/>
        <v>502700</v>
      </c>
      <c r="H182" s="19">
        <f t="shared" si="88"/>
        <v>526000</v>
      </c>
      <c r="I182" s="19">
        <f t="shared" si="88"/>
        <v>625500</v>
      </c>
    </row>
    <row r="183" spans="1:9" x14ac:dyDescent="0.25">
      <c r="D183" s="2" t="s">
        <v>92</v>
      </c>
      <c r="E183" s="17">
        <f t="shared" si="88"/>
        <v>406231.22</v>
      </c>
      <c r="F183" s="17">
        <f t="shared" si="88"/>
        <v>425000</v>
      </c>
      <c r="G183" s="17">
        <f t="shared" si="88"/>
        <v>502700</v>
      </c>
      <c r="H183" s="17">
        <f t="shared" si="88"/>
        <v>526000</v>
      </c>
      <c r="I183" s="17">
        <f t="shared" si="88"/>
        <v>625500</v>
      </c>
    </row>
    <row r="184" spans="1:9" x14ac:dyDescent="0.25">
      <c r="D184" s="5" t="s">
        <v>91</v>
      </c>
      <c r="E184" s="16">
        <f t="shared" si="88"/>
        <v>406231.22</v>
      </c>
      <c r="F184" s="16">
        <f t="shared" si="88"/>
        <v>425000</v>
      </c>
      <c r="G184" s="16">
        <f t="shared" si="88"/>
        <v>502700</v>
      </c>
      <c r="H184" s="16">
        <f t="shared" si="88"/>
        <v>526000</v>
      </c>
      <c r="I184" s="16">
        <f t="shared" si="88"/>
        <v>625500</v>
      </c>
    </row>
    <row r="185" spans="1:9" x14ac:dyDescent="0.25">
      <c r="D185" s="4" t="s">
        <v>90</v>
      </c>
      <c r="E185" s="16">
        <f>SUM(E17)</f>
        <v>406231.22</v>
      </c>
      <c r="F185" s="16">
        <f>SUM(F17)</f>
        <v>425000</v>
      </c>
      <c r="G185" s="16">
        <f>SUM(G17)</f>
        <v>502700</v>
      </c>
      <c r="H185" s="16">
        <f>SUM(H17)</f>
        <v>526000</v>
      </c>
      <c r="I185" s="16">
        <f>SUM(I17)</f>
        <v>625500</v>
      </c>
    </row>
    <row r="186" spans="1:9" x14ac:dyDescent="0.25">
      <c r="D186" s="12"/>
      <c r="E186" s="12"/>
      <c r="F186" s="13"/>
      <c r="G186" s="13"/>
      <c r="H186" s="13"/>
      <c r="I186" s="13"/>
    </row>
    <row r="187" spans="1:9" ht="15.75" x14ac:dyDescent="0.25">
      <c r="A187" s="279" t="s">
        <v>126</v>
      </c>
      <c r="B187" s="280"/>
      <c r="C187" s="280"/>
      <c r="D187" s="280"/>
      <c r="E187" s="280"/>
      <c r="F187" s="280"/>
      <c r="G187" s="280"/>
      <c r="H187" s="280"/>
      <c r="I187" s="280"/>
    </row>
    <row r="188" spans="1:9" ht="25.5" x14ac:dyDescent="0.25">
      <c r="A188" s="254" t="s">
        <v>130</v>
      </c>
      <c r="B188" s="255"/>
      <c r="C188" s="255"/>
      <c r="D188" s="256"/>
      <c r="E188" s="138" t="s">
        <v>168</v>
      </c>
      <c r="F188" s="138" t="s">
        <v>134</v>
      </c>
      <c r="G188" s="138" t="s">
        <v>169</v>
      </c>
      <c r="H188" s="138" t="s">
        <v>170</v>
      </c>
      <c r="I188" s="138" t="s">
        <v>171</v>
      </c>
    </row>
    <row r="189" spans="1:9" x14ac:dyDescent="0.25">
      <c r="A189" s="263">
        <v>1</v>
      </c>
      <c r="B189" s="264"/>
      <c r="C189" s="264"/>
      <c r="D189" s="265"/>
      <c r="E189" s="139">
        <v>2</v>
      </c>
      <c r="F189" s="139">
        <v>3</v>
      </c>
      <c r="G189" s="139">
        <v>4</v>
      </c>
      <c r="H189" s="139">
        <v>5</v>
      </c>
      <c r="I189" s="139">
        <v>6</v>
      </c>
    </row>
    <row r="190" spans="1:9" x14ac:dyDescent="0.25">
      <c r="A190" s="18">
        <v>8</v>
      </c>
      <c r="B190" s="18"/>
      <c r="C190" s="18"/>
      <c r="D190" s="18" t="s">
        <v>10</v>
      </c>
      <c r="E190" s="19">
        <f t="shared" ref="E190:I191" si="89">SUM(E191)</f>
        <v>0</v>
      </c>
      <c r="F190" s="19">
        <f t="shared" si="89"/>
        <v>0</v>
      </c>
      <c r="G190" s="19">
        <f t="shared" si="89"/>
        <v>0</v>
      </c>
      <c r="H190" s="19">
        <f t="shared" si="89"/>
        <v>0</v>
      </c>
      <c r="I190" s="19">
        <f t="shared" si="89"/>
        <v>0</v>
      </c>
    </row>
    <row r="191" spans="1:9" x14ac:dyDescent="0.25">
      <c r="A191" s="2"/>
      <c r="B191" s="3">
        <v>84</v>
      </c>
      <c r="C191" s="3"/>
      <c r="D191" s="3" t="s">
        <v>15</v>
      </c>
      <c r="E191" s="16">
        <f t="shared" si="89"/>
        <v>0</v>
      </c>
      <c r="F191" s="16">
        <f t="shared" si="89"/>
        <v>0</v>
      </c>
      <c r="G191" s="16">
        <f t="shared" si="89"/>
        <v>0</v>
      </c>
      <c r="H191" s="16">
        <f t="shared" si="89"/>
        <v>0</v>
      </c>
      <c r="I191" s="16">
        <f t="shared" si="89"/>
        <v>0</v>
      </c>
    </row>
    <row r="192" spans="1:9" x14ac:dyDescent="0.25">
      <c r="A192" s="31"/>
      <c r="B192" s="201"/>
      <c r="C192" s="196">
        <v>81</v>
      </c>
      <c r="D192" s="197" t="s">
        <v>16</v>
      </c>
      <c r="E192" s="212">
        <v>0</v>
      </c>
      <c r="F192" s="212">
        <v>0</v>
      </c>
      <c r="G192" s="212">
        <v>0</v>
      </c>
      <c r="H192" s="212">
        <v>0</v>
      </c>
      <c r="I192" s="212">
        <v>0</v>
      </c>
    </row>
    <row r="193" spans="1:9" x14ac:dyDescent="0.25">
      <c r="A193" s="27">
        <v>5</v>
      </c>
      <c r="B193" s="27"/>
      <c r="C193" s="27"/>
      <c r="D193" s="28" t="s">
        <v>11</v>
      </c>
      <c r="E193" s="19">
        <f t="shared" ref="E193:I194" si="90">SUM(E194)</f>
        <v>0</v>
      </c>
      <c r="F193" s="19">
        <f t="shared" si="90"/>
        <v>0</v>
      </c>
      <c r="G193" s="19">
        <f t="shared" si="90"/>
        <v>0</v>
      </c>
      <c r="H193" s="19">
        <f t="shared" si="90"/>
        <v>0</v>
      </c>
      <c r="I193" s="19">
        <f t="shared" si="90"/>
        <v>0</v>
      </c>
    </row>
    <row r="194" spans="1:9" x14ac:dyDescent="0.25">
      <c r="A194" s="3"/>
      <c r="B194" s="3">
        <v>54</v>
      </c>
      <c r="C194" s="3"/>
      <c r="D194" s="10" t="s">
        <v>17</v>
      </c>
      <c r="E194" s="16">
        <f t="shared" si="90"/>
        <v>0</v>
      </c>
      <c r="F194" s="16">
        <f t="shared" si="90"/>
        <v>0</v>
      </c>
      <c r="G194" s="16">
        <f t="shared" si="90"/>
        <v>0</v>
      </c>
      <c r="H194" s="16">
        <f t="shared" si="90"/>
        <v>0</v>
      </c>
      <c r="I194" s="16">
        <f t="shared" si="90"/>
        <v>0</v>
      </c>
    </row>
    <row r="195" spans="1:9" x14ac:dyDescent="0.25">
      <c r="A195" s="29"/>
      <c r="B195" s="213"/>
      <c r="C195" s="176">
        <v>11</v>
      </c>
      <c r="D195" s="176" t="s">
        <v>5</v>
      </c>
      <c r="E195" s="214">
        <v>0</v>
      </c>
      <c r="F195" s="214">
        <v>0</v>
      </c>
      <c r="G195" s="214">
        <v>0</v>
      </c>
      <c r="H195" s="214">
        <v>0</v>
      </c>
      <c r="I195" s="214">
        <v>0</v>
      </c>
    </row>
    <row r="197" spans="1:9" ht="15.75" x14ac:dyDescent="0.25">
      <c r="A197" s="279" t="s">
        <v>12</v>
      </c>
      <c r="B197" s="280"/>
      <c r="C197" s="280"/>
      <c r="D197" s="280"/>
      <c r="E197" s="280"/>
      <c r="F197" s="280"/>
      <c r="G197" s="280"/>
      <c r="H197" s="280"/>
      <c r="I197" s="280"/>
    </row>
    <row r="198" spans="1:9" ht="15.75" x14ac:dyDescent="0.25">
      <c r="A198" s="287" t="s">
        <v>109</v>
      </c>
      <c r="B198" s="287"/>
      <c r="C198" s="287"/>
      <c r="D198" s="287"/>
      <c r="E198" s="287"/>
      <c r="F198" s="287"/>
      <c r="G198" s="287"/>
      <c r="H198" s="287"/>
      <c r="I198" s="287"/>
    </row>
    <row r="199" spans="1:9" ht="25.5" customHeight="1" x14ac:dyDescent="0.25">
      <c r="A199" s="288" t="s">
        <v>97</v>
      </c>
      <c r="B199" s="289"/>
      <c r="C199" s="289"/>
      <c r="D199" s="289"/>
      <c r="E199" s="138" t="s">
        <v>168</v>
      </c>
      <c r="F199" s="138" t="s">
        <v>134</v>
      </c>
      <c r="G199" s="138" t="s">
        <v>169</v>
      </c>
      <c r="H199" s="138" t="s">
        <v>170</v>
      </c>
      <c r="I199" s="138" t="s">
        <v>171</v>
      </c>
    </row>
    <row r="200" spans="1:9" x14ac:dyDescent="0.25">
      <c r="A200" s="263">
        <v>1</v>
      </c>
      <c r="B200" s="264"/>
      <c r="C200" s="264"/>
      <c r="D200" s="264"/>
      <c r="E200" s="139">
        <v>2</v>
      </c>
      <c r="F200" s="139">
        <v>3</v>
      </c>
      <c r="G200" s="139">
        <v>4</v>
      </c>
      <c r="H200" s="139">
        <v>5</v>
      </c>
      <c r="I200" s="139">
        <v>6</v>
      </c>
    </row>
    <row r="201" spans="1:9" x14ac:dyDescent="0.25">
      <c r="A201" s="276" t="s">
        <v>232</v>
      </c>
      <c r="B201" s="277"/>
      <c r="C201" s="278"/>
      <c r="D201" s="101" t="s">
        <v>233</v>
      </c>
      <c r="E201" s="19">
        <f>SUM(E202+E379)</f>
        <v>406231.22</v>
      </c>
      <c r="F201" s="19">
        <f>SUM(F202+F379)</f>
        <v>425000</v>
      </c>
      <c r="G201" s="19">
        <f>SUM(G202+G379)</f>
        <v>502700</v>
      </c>
      <c r="H201" s="19">
        <f>SUM(H202+H379)</f>
        <v>526000</v>
      </c>
      <c r="I201" s="19">
        <f>SUM(I202+I379)</f>
        <v>625500</v>
      </c>
    </row>
    <row r="202" spans="1:9" ht="15.75" thickBot="1" x14ac:dyDescent="0.3">
      <c r="A202" s="281" t="s">
        <v>231</v>
      </c>
      <c r="B202" s="282"/>
      <c r="C202" s="283"/>
      <c r="D202" s="78" t="s">
        <v>46</v>
      </c>
      <c r="E202" s="94">
        <f>SUM(E204+E254+E359+E369)</f>
        <v>403855.72</v>
      </c>
      <c r="F202" s="94">
        <f>SUM(F204+F254+F359+F369)</f>
        <v>421000</v>
      </c>
      <c r="G202" s="94">
        <f>SUM(G204+G254+G359+G369)</f>
        <v>497000</v>
      </c>
      <c r="H202" s="94">
        <f>SUM(H204+H254+H359+H369)</f>
        <v>524500</v>
      </c>
      <c r="I202" s="94">
        <f>SUM(I204+I254+I359+I369)</f>
        <v>624000</v>
      </c>
    </row>
    <row r="203" spans="1:9" s="95" customFormat="1" x14ac:dyDescent="0.25">
      <c r="A203" s="284" t="s">
        <v>66</v>
      </c>
      <c r="B203" s="285"/>
      <c r="C203" s="286"/>
      <c r="D203" s="215" t="s">
        <v>5</v>
      </c>
      <c r="E203" s="216">
        <f>SUM(E204)</f>
        <v>236586.23</v>
      </c>
      <c r="F203" s="216">
        <f>SUM(F204)</f>
        <v>231000</v>
      </c>
      <c r="G203" s="216">
        <f>SUM(G204)</f>
        <v>331000</v>
      </c>
      <c r="H203" s="216">
        <f>SUM(H204)</f>
        <v>348500</v>
      </c>
      <c r="I203" s="216">
        <f>SUM(I204)</f>
        <v>423000</v>
      </c>
    </row>
    <row r="204" spans="1:9" s="14" customFormat="1" x14ac:dyDescent="0.25">
      <c r="A204" s="276">
        <v>3</v>
      </c>
      <c r="B204" s="277"/>
      <c r="C204" s="278"/>
      <c r="D204" s="77" t="s">
        <v>6</v>
      </c>
      <c r="E204" s="117">
        <f>SUM(E205+E219+E251)</f>
        <v>236586.23</v>
      </c>
      <c r="F204" s="19">
        <f>SUM(F205+F219+F251)</f>
        <v>231000</v>
      </c>
      <c r="G204" s="19">
        <f>SUM(G205+G219+G251)</f>
        <v>331000</v>
      </c>
      <c r="H204" s="19">
        <f>SUM(H205+H219+H251)</f>
        <v>348500</v>
      </c>
      <c r="I204" s="19">
        <f>SUM(I205+I219+I251)</f>
        <v>423000</v>
      </c>
    </row>
    <row r="205" spans="1:9" s="50" customFormat="1" x14ac:dyDescent="0.25">
      <c r="A205" s="47">
        <v>31</v>
      </c>
      <c r="B205" s="48"/>
      <c r="C205" s="49"/>
      <c r="D205" s="79" t="s">
        <v>7</v>
      </c>
      <c r="E205" s="150">
        <f>SUM(E206+E209+E216)</f>
        <v>235821.24000000002</v>
      </c>
      <c r="F205" s="53">
        <f>SUM(F206+F209+F216)</f>
        <v>230000</v>
      </c>
      <c r="G205" s="53">
        <f>SUM(G206+G209+G216)</f>
        <v>331000</v>
      </c>
      <c r="H205" s="53">
        <f>SUM(H206+H209+H216)</f>
        <v>348500</v>
      </c>
      <c r="I205" s="53">
        <f>SUM(I206+I209+I216)</f>
        <v>423000</v>
      </c>
    </row>
    <row r="206" spans="1:9" s="14" customFormat="1" x14ac:dyDescent="0.25">
      <c r="A206" s="37"/>
      <c r="B206" s="38">
        <v>311</v>
      </c>
      <c r="C206" s="39"/>
      <c r="D206" s="80" t="s">
        <v>26</v>
      </c>
      <c r="E206" s="118">
        <f t="shared" ref="E206:I206" si="91">SUM(E207)</f>
        <v>192687.35</v>
      </c>
      <c r="F206" s="17">
        <f t="shared" si="91"/>
        <v>190000</v>
      </c>
      <c r="G206" s="17">
        <f t="shared" si="91"/>
        <v>270000</v>
      </c>
      <c r="H206" s="17">
        <f t="shared" si="91"/>
        <v>285000</v>
      </c>
      <c r="I206" s="17">
        <f t="shared" si="91"/>
        <v>350000</v>
      </c>
    </row>
    <row r="207" spans="1:9" x14ac:dyDescent="0.25">
      <c r="A207" s="22"/>
      <c r="B207" s="89">
        <v>3111</v>
      </c>
      <c r="C207" s="54"/>
      <c r="D207" s="81" t="s">
        <v>208</v>
      </c>
      <c r="E207" s="56">
        <f>SUM(E208)</f>
        <v>192687.35</v>
      </c>
      <c r="F207" s="56">
        <f>SUM(F208)</f>
        <v>190000</v>
      </c>
      <c r="G207" s="56">
        <f>SUM(G208)</f>
        <v>270000</v>
      </c>
      <c r="H207" s="56">
        <f>SUM(H208)</f>
        <v>285000</v>
      </c>
      <c r="I207" s="56">
        <f>SUM(I208)</f>
        <v>350000</v>
      </c>
    </row>
    <row r="208" spans="1:9" x14ac:dyDescent="0.25">
      <c r="A208" s="22"/>
      <c r="B208" s="23"/>
      <c r="C208" s="171">
        <v>31111</v>
      </c>
      <c r="D208" s="162" t="s">
        <v>137</v>
      </c>
      <c r="E208" s="159">
        <v>192687.35</v>
      </c>
      <c r="F208" s="160">
        <v>190000</v>
      </c>
      <c r="G208" s="160">
        <v>270000</v>
      </c>
      <c r="H208" s="160">
        <v>285000</v>
      </c>
      <c r="I208" s="160">
        <v>350000</v>
      </c>
    </row>
    <row r="209" spans="1:9" s="14" customFormat="1" x14ac:dyDescent="0.25">
      <c r="A209" s="37"/>
      <c r="B209" s="38">
        <v>312</v>
      </c>
      <c r="C209" s="39"/>
      <c r="D209" s="80" t="s">
        <v>27</v>
      </c>
      <c r="E209" s="118">
        <f t="shared" ref="E209:I209" si="92">SUM(E210)</f>
        <v>16133.890000000001</v>
      </c>
      <c r="F209" s="17">
        <f t="shared" si="92"/>
        <v>14000</v>
      </c>
      <c r="G209" s="17">
        <f t="shared" si="92"/>
        <v>18000</v>
      </c>
      <c r="H209" s="17">
        <f t="shared" si="92"/>
        <v>19000</v>
      </c>
      <c r="I209" s="17">
        <f t="shared" si="92"/>
        <v>23000</v>
      </c>
    </row>
    <row r="210" spans="1:9" x14ac:dyDescent="0.25">
      <c r="A210" s="22"/>
      <c r="B210" s="89">
        <v>3121</v>
      </c>
      <c r="C210" s="54"/>
      <c r="D210" s="81" t="s">
        <v>29</v>
      </c>
      <c r="E210" s="56">
        <f>SUM(E211:E215)</f>
        <v>16133.890000000001</v>
      </c>
      <c r="F210" s="56">
        <f>SUM(F211:F215)</f>
        <v>14000</v>
      </c>
      <c r="G210" s="56">
        <f>SUM(G211:G215)</f>
        <v>18000</v>
      </c>
      <c r="H210" s="56">
        <f>SUM(H211:H215)</f>
        <v>19000</v>
      </c>
      <c r="I210" s="56">
        <f>SUM(I211:I215)</f>
        <v>23000</v>
      </c>
    </row>
    <row r="211" spans="1:9" x14ac:dyDescent="0.25">
      <c r="A211" s="22"/>
      <c r="B211" s="23"/>
      <c r="C211" s="171">
        <v>31212</v>
      </c>
      <c r="D211" s="162" t="s">
        <v>225</v>
      </c>
      <c r="E211" s="159">
        <v>672.72</v>
      </c>
      <c r="F211" s="160">
        <v>1000</v>
      </c>
      <c r="G211" s="160">
        <v>1500</v>
      </c>
      <c r="H211" s="160">
        <v>1500</v>
      </c>
      <c r="I211" s="160">
        <v>1500</v>
      </c>
    </row>
    <row r="212" spans="1:9" x14ac:dyDescent="0.25">
      <c r="A212" s="22"/>
      <c r="B212" s="23"/>
      <c r="C212" s="171">
        <v>31213</v>
      </c>
      <c r="D212" s="162" t="s">
        <v>224</v>
      </c>
      <c r="E212" s="159">
        <v>1430</v>
      </c>
      <c r="F212" s="160">
        <v>1500</v>
      </c>
      <c r="G212" s="160">
        <v>1500</v>
      </c>
      <c r="H212" s="160">
        <v>1500</v>
      </c>
      <c r="I212" s="160">
        <v>1500</v>
      </c>
    </row>
    <row r="213" spans="1:9" x14ac:dyDescent="0.25">
      <c r="A213" s="22"/>
      <c r="B213" s="23"/>
      <c r="C213" s="171">
        <v>31215</v>
      </c>
      <c r="D213" s="162" t="s">
        <v>209</v>
      </c>
      <c r="E213" s="159">
        <v>2241.7199999999998</v>
      </c>
      <c r="F213" s="160">
        <v>1200</v>
      </c>
      <c r="G213" s="160">
        <v>1000</v>
      </c>
      <c r="H213" s="160">
        <v>1000</v>
      </c>
      <c r="I213" s="160">
        <v>1000</v>
      </c>
    </row>
    <row r="214" spans="1:9" x14ac:dyDescent="0.25">
      <c r="A214" s="22"/>
      <c r="B214" s="23"/>
      <c r="C214" s="171">
        <v>31216</v>
      </c>
      <c r="D214" s="162" t="s">
        <v>223</v>
      </c>
      <c r="E214" s="159">
        <v>11789.45</v>
      </c>
      <c r="F214" s="160">
        <v>10300</v>
      </c>
      <c r="G214" s="160">
        <v>13000</v>
      </c>
      <c r="H214" s="160">
        <v>14000</v>
      </c>
      <c r="I214" s="160">
        <v>18000</v>
      </c>
    </row>
    <row r="215" spans="1:9" x14ac:dyDescent="0.25">
      <c r="A215" s="22"/>
      <c r="B215" s="23"/>
      <c r="C215" s="171">
        <v>31219</v>
      </c>
      <c r="D215" s="162" t="s">
        <v>210</v>
      </c>
      <c r="E215" s="159">
        <v>0</v>
      </c>
      <c r="F215" s="160">
        <v>0</v>
      </c>
      <c r="G215" s="160">
        <v>1000</v>
      </c>
      <c r="H215" s="160">
        <v>1000</v>
      </c>
      <c r="I215" s="160">
        <v>1000</v>
      </c>
    </row>
    <row r="216" spans="1:9" s="14" customFormat="1" x14ac:dyDescent="0.25">
      <c r="A216" s="37"/>
      <c r="B216" s="38">
        <v>313</v>
      </c>
      <c r="C216" s="39"/>
      <c r="D216" s="80" t="s">
        <v>30</v>
      </c>
      <c r="E216" s="118">
        <f t="shared" ref="E216:I216" si="93">SUM(E217)</f>
        <v>27000</v>
      </c>
      <c r="F216" s="17">
        <f t="shared" si="93"/>
        <v>26000</v>
      </c>
      <c r="G216" s="17">
        <f t="shared" si="93"/>
        <v>43000</v>
      </c>
      <c r="H216" s="17">
        <f t="shared" si="93"/>
        <v>44500</v>
      </c>
      <c r="I216" s="17">
        <f t="shared" si="93"/>
        <v>50000</v>
      </c>
    </row>
    <row r="217" spans="1:9" x14ac:dyDescent="0.25">
      <c r="A217" s="22"/>
      <c r="B217" s="89">
        <v>3132</v>
      </c>
      <c r="C217" s="54"/>
      <c r="D217" s="81" t="s">
        <v>31</v>
      </c>
      <c r="E217" s="56">
        <f>SUM(E218)</f>
        <v>27000</v>
      </c>
      <c r="F217" s="56">
        <f>SUM(F218)</f>
        <v>26000</v>
      </c>
      <c r="G217" s="56">
        <f>SUM(G218)</f>
        <v>43000</v>
      </c>
      <c r="H217" s="56">
        <f>SUM(H218)</f>
        <v>44500</v>
      </c>
      <c r="I217" s="56">
        <f>SUM(I218)</f>
        <v>50000</v>
      </c>
    </row>
    <row r="218" spans="1:9" x14ac:dyDescent="0.25">
      <c r="A218" s="153"/>
      <c r="B218" s="154"/>
      <c r="C218" s="167">
        <v>31321</v>
      </c>
      <c r="D218" s="162" t="s">
        <v>31</v>
      </c>
      <c r="E218" s="169">
        <v>27000</v>
      </c>
      <c r="F218" s="170">
        <v>26000</v>
      </c>
      <c r="G218" s="170">
        <v>43000</v>
      </c>
      <c r="H218" s="170">
        <v>44500</v>
      </c>
      <c r="I218" s="170">
        <v>50000</v>
      </c>
    </row>
    <row r="219" spans="1:9" s="50" customFormat="1" hidden="1" x14ac:dyDescent="0.25">
      <c r="A219" s="146">
        <v>32</v>
      </c>
      <c r="B219" s="105"/>
      <c r="C219" s="106"/>
      <c r="D219" s="107" t="s">
        <v>14</v>
      </c>
      <c r="E219" s="151">
        <f>SUM(E220+E225+E232+E242+E244)</f>
        <v>0</v>
      </c>
      <c r="F219" s="108">
        <f>SUM(F220+F225+F232+F242+F244)</f>
        <v>0</v>
      </c>
      <c r="G219" s="108">
        <f>SUM(G220+G225+G232+G242+G244)</f>
        <v>0</v>
      </c>
      <c r="H219" s="108">
        <f>SUM(H220+H225+H232+H242+H244)</f>
        <v>0</v>
      </c>
      <c r="I219" s="108">
        <f>SUM(I220+I225+I232+I242+I244)</f>
        <v>0</v>
      </c>
    </row>
    <row r="220" spans="1:9" s="14" customFormat="1" hidden="1" x14ac:dyDescent="0.25">
      <c r="A220" s="37"/>
      <c r="B220" s="38">
        <v>321</v>
      </c>
      <c r="C220" s="39"/>
      <c r="D220" s="80" t="s">
        <v>33</v>
      </c>
      <c r="E220" s="118">
        <f t="shared" ref="E220" si="94">SUM(E221:E224)</f>
        <v>0</v>
      </c>
      <c r="F220" s="17">
        <f t="shared" ref="F220:I220" si="95">SUM(F221:F224)</f>
        <v>0</v>
      </c>
      <c r="G220" s="17">
        <f t="shared" si="95"/>
        <v>0</v>
      </c>
      <c r="H220" s="17">
        <f t="shared" si="95"/>
        <v>0</v>
      </c>
      <c r="I220" s="17">
        <f t="shared" si="95"/>
        <v>0</v>
      </c>
    </row>
    <row r="221" spans="1:9" hidden="1" x14ac:dyDescent="0.25">
      <c r="A221" s="22"/>
      <c r="B221" s="23"/>
      <c r="C221" s="54">
        <v>3211</v>
      </c>
      <c r="D221" s="81" t="s">
        <v>34</v>
      </c>
      <c r="E221" s="56"/>
      <c r="F221" s="56"/>
      <c r="G221" s="56"/>
      <c r="H221" s="56"/>
      <c r="I221" s="56"/>
    </row>
    <row r="222" spans="1:9" hidden="1" x14ac:dyDescent="0.25">
      <c r="A222" s="22"/>
      <c r="B222" s="23"/>
      <c r="C222" s="54">
        <v>3212</v>
      </c>
      <c r="D222" s="81" t="s">
        <v>35</v>
      </c>
      <c r="E222" s="56"/>
      <c r="F222" s="56"/>
      <c r="G222" s="56"/>
      <c r="H222" s="56"/>
      <c r="I222" s="56"/>
    </row>
    <row r="223" spans="1:9" hidden="1" x14ac:dyDescent="0.25">
      <c r="A223" s="22"/>
      <c r="B223" s="23"/>
      <c r="C223" s="54">
        <v>3213</v>
      </c>
      <c r="D223" s="129" t="s">
        <v>36</v>
      </c>
      <c r="E223" s="56"/>
      <c r="F223" s="56"/>
      <c r="G223" s="56"/>
      <c r="H223" s="56"/>
      <c r="I223" s="56"/>
    </row>
    <row r="224" spans="1:9" hidden="1" x14ac:dyDescent="0.25">
      <c r="A224" s="22"/>
      <c r="B224" s="23"/>
      <c r="C224" s="54">
        <v>3214</v>
      </c>
      <c r="D224" s="129" t="s">
        <v>37</v>
      </c>
      <c r="E224" s="56"/>
      <c r="F224" s="56"/>
      <c r="G224" s="56"/>
      <c r="H224" s="56"/>
      <c r="I224" s="56"/>
    </row>
    <row r="225" spans="1:9" s="14" customFormat="1" hidden="1" x14ac:dyDescent="0.25">
      <c r="A225" s="37"/>
      <c r="B225" s="38">
        <v>322</v>
      </c>
      <c r="C225" s="39"/>
      <c r="D225" s="130" t="s">
        <v>38</v>
      </c>
      <c r="E225" s="118">
        <f t="shared" ref="E225" si="96">SUM(E226:E231)</f>
        <v>0</v>
      </c>
      <c r="F225" s="17">
        <f t="shared" ref="F225:I225" si="97">SUM(F226:F231)</f>
        <v>0</v>
      </c>
      <c r="G225" s="17">
        <f t="shared" si="97"/>
        <v>0</v>
      </c>
      <c r="H225" s="17">
        <f t="shared" si="97"/>
        <v>0</v>
      </c>
      <c r="I225" s="17">
        <f t="shared" si="97"/>
        <v>0</v>
      </c>
    </row>
    <row r="226" spans="1:9" hidden="1" x14ac:dyDescent="0.25">
      <c r="A226" s="22"/>
      <c r="B226" s="23"/>
      <c r="C226" s="54">
        <v>3221</v>
      </c>
      <c r="D226" s="129" t="s">
        <v>39</v>
      </c>
      <c r="E226" s="56"/>
      <c r="F226" s="56"/>
      <c r="G226" s="56"/>
      <c r="H226" s="56"/>
      <c r="I226" s="56"/>
    </row>
    <row r="227" spans="1:9" hidden="1" x14ac:dyDescent="0.25">
      <c r="A227" s="22"/>
      <c r="B227" s="23"/>
      <c r="C227" s="54">
        <v>3222</v>
      </c>
      <c r="D227" s="129" t="s">
        <v>40</v>
      </c>
      <c r="E227" s="56"/>
      <c r="F227" s="56"/>
      <c r="G227" s="56"/>
      <c r="H227" s="56"/>
      <c r="I227" s="56"/>
    </row>
    <row r="228" spans="1:9" hidden="1" x14ac:dyDescent="0.25">
      <c r="A228" s="22"/>
      <c r="B228" s="23"/>
      <c r="C228" s="54">
        <v>3223</v>
      </c>
      <c r="D228" s="129" t="s">
        <v>41</v>
      </c>
      <c r="E228" s="56"/>
      <c r="F228" s="56"/>
      <c r="G228" s="56"/>
      <c r="H228" s="56"/>
      <c r="I228" s="56"/>
    </row>
    <row r="229" spans="1:9" hidden="1" x14ac:dyDescent="0.25">
      <c r="A229" s="22"/>
      <c r="B229" s="23"/>
      <c r="C229" s="54">
        <v>3224</v>
      </c>
      <c r="D229" s="129" t="s">
        <v>42</v>
      </c>
      <c r="E229" s="56"/>
      <c r="F229" s="56"/>
      <c r="G229" s="56"/>
      <c r="H229" s="56"/>
      <c r="I229" s="56"/>
    </row>
    <row r="230" spans="1:9" hidden="1" x14ac:dyDescent="0.25">
      <c r="A230" s="22"/>
      <c r="B230" s="23"/>
      <c r="C230" s="54">
        <v>3225</v>
      </c>
      <c r="D230" s="129" t="s">
        <v>43</v>
      </c>
      <c r="E230" s="56"/>
      <c r="F230" s="56"/>
      <c r="G230" s="56"/>
      <c r="H230" s="56"/>
      <c r="I230" s="56"/>
    </row>
    <row r="231" spans="1:9" hidden="1" x14ac:dyDescent="0.25">
      <c r="A231" s="22"/>
      <c r="B231" s="23"/>
      <c r="C231" s="54">
        <v>3227</v>
      </c>
      <c r="D231" s="129" t="s">
        <v>44</v>
      </c>
      <c r="E231" s="56"/>
      <c r="F231" s="56"/>
      <c r="G231" s="56"/>
      <c r="H231" s="56"/>
      <c r="I231" s="56"/>
    </row>
    <row r="232" spans="1:9" s="14" customFormat="1" hidden="1" x14ac:dyDescent="0.25">
      <c r="A232" s="37"/>
      <c r="B232" s="38">
        <v>323</v>
      </c>
      <c r="C232" s="39"/>
      <c r="D232" s="130" t="s">
        <v>45</v>
      </c>
      <c r="E232" s="118">
        <f>SUM(E233:E241)</f>
        <v>0</v>
      </c>
      <c r="F232" s="17">
        <f>SUM(F233:F241)</f>
        <v>0</v>
      </c>
      <c r="G232" s="17">
        <f>SUM(G233:G241)</f>
        <v>0</v>
      </c>
      <c r="H232" s="17">
        <f>SUM(H233:H241)</f>
        <v>0</v>
      </c>
      <c r="I232" s="17">
        <f>SUM(I233:I241)</f>
        <v>0</v>
      </c>
    </row>
    <row r="233" spans="1:9" hidden="1" x14ac:dyDescent="0.25">
      <c r="A233" s="22"/>
      <c r="B233" s="23"/>
      <c r="C233" s="54">
        <v>3231</v>
      </c>
      <c r="D233" s="129" t="s">
        <v>47</v>
      </c>
      <c r="E233" s="56"/>
      <c r="F233" s="56"/>
      <c r="G233" s="56"/>
      <c r="H233" s="56"/>
      <c r="I233" s="56"/>
    </row>
    <row r="234" spans="1:9" hidden="1" x14ac:dyDescent="0.25">
      <c r="A234" s="22"/>
      <c r="B234" s="23"/>
      <c r="C234" s="54">
        <v>3232</v>
      </c>
      <c r="D234" s="129" t="s">
        <v>48</v>
      </c>
      <c r="E234" s="56"/>
      <c r="F234" s="56"/>
      <c r="G234" s="56"/>
      <c r="H234" s="56"/>
      <c r="I234" s="56"/>
    </row>
    <row r="235" spans="1:9" hidden="1" x14ac:dyDescent="0.25">
      <c r="A235" s="22"/>
      <c r="B235" s="23"/>
      <c r="C235" s="54">
        <v>3233</v>
      </c>
      <c r="D235" s="129" t="s">
        <v>49</v>
      </c>
      <c r="E235" s="56"/>
      <c r="F235" s="56"/>
      <c r="G235" s="56"/>
      <c r="H235" s="56"/>
      <c r="I235" s="56"/>
    </row>
    <row r="236" spans="1:9" hidden="1" x14ac:dyDescent="0.25">
      <c r="A236" s="22"/>
      <c r="B236" s="23"/>
      <c r="C236" s="54">
        <v>3234</v>
      </c>
      <c r="D236" s="129" t="s">
        <v>50</v>
      </c>
      <c r="E236" s="56"/>
      <c r="F236" s="56"/>
      <c r="G236" s="56"/>
      <c r="H236" s="56"/>
      <c r="I236" s="56"/>
    </row>
    <row r="237" spans="1:9" hidden="1" x14ac:dyDescent="0.25">
      <c r="A237" s="22"/>
      <c r="B237" s="23"/>
      <c r="C237" s="54">
        <v>3235</v>
      </c>
      <c r="D237" s="129" t="s">
        <v>51</v>
      </c>
      <c r="E237" s="56"/>
      <c r="F237" s="56"/>
      <c r="G237" s="56"/>
      <c r="H237" s="56"/>
      <c r="I237" s="56"/>
    </row>
    <row r="238" spans="1:9" hidden="1" x14ac:dyDescent="0.25">
      <c r="A238" s="22"/>
      <c r="B238" s="23"/>
      <c r="C238" s="54">
        <v>3236</v>
      </c>
      <c r="D238" s="129" t="s">
        <v>52</v>
      </c>
      <c r="E238" s="56"/>
      <c r="F238" s="56"/>
      <c r="G238" s="56"/>
      <c r="H238" s="56"/>
      <c r="I238" s="56"/>
    </row>
    <row r="239" spans="1:9" hidden="1" x14ac:dyDescent="0.25">
      <c r="A239" s="22"/>
      <c r="B239" s="23"/>
      <c r="C239" s="54">
        <v>3237</v>
      </c>
      <c r="D239" s="129" t="s">
        <v>53</v>
      </c>
      <c r="E239" s="56"/>
      <c r="F239" s="56"/>
      <c r="G239" s="56"/>
      <c r="H239" s="56"/>
      <c r="I239" s="56"/>
    </row>
    <row r="240" spans="1:9" hidden="1" x14ac:dyDescent="0.25">
      <c r="A240" s="22"/>
      <c r="B240" s="23"/>
      <c r="C240" s="54">
        <v>3238</v>
      </c>
      <c r="D240" s="129" t="s">
        <v>54</v>
      </c>
      <c r="E240" s="56"/>
      <c r="F240" s="56"/>
      <c r="G240" s="56"/>
      <c r="H240" s="56"/>
      <c r="I240" s="56"/>
    </row>
    <row r="241" spans="1:10" hidden="1" x14ac:dyDescent="0.25">
      <c r="A241" s="22"/>
      <c r="B241" s="23"/>
      <c r="C241" s="54">
        <v>3239</v>
      </c>
      <c r="D241" s="129" t="s">
        <v>55</v>
      </c>
      <c r="E241" s="56"/>
      <c r="F241" s="56"/>
      <c r="G241" s="56"/>
      <c r="H241" s="56"/>
      <c r="I241" s="56"/>
    </row>
    <row r="242" spans="1:10" s="14" customFormat="1" hidden="1" x14ac:dyDescent="0.25">
      <c r="A242" s="37"/>
      <c r="B242" s="38">
        <v>324</v>
      </c>
      <c r="C242" s="39"/>
      <c r="D242" s="130" t="s">
        <v>56</v>
      </c>
      <c r="E242" s="118">
        <f t="shared" ref="E242:I242" si="98">SUM(E243)</f>
        <v>0</v>
      </c>
      <c r="F242" s="17">
        <f t="shared" si="98"/>
        <v>0</v>
      </c>
      <c r="G242" s="17">
        <f t="shared" si="98"/>
        <v>0</v>
      </c>
      <c r="H242" s="17">
        <f t="shared" si="98"/>
        <v>0</v>
      </c>
      <c r="I242" s="17">
        <f t="shared" si="98"/>
        <v>0</v>
      </c>
    </row>
    <row r="243" spans="1:10" hidden="1" x14ac:dyDescent="0.25">
      <c r="A243" s="22"/>
      <c r="B243" s="23"/>
      <c r="C243" s="54">
        <v>3241</v>
      </c>
      <c r="D243" s="129" t="s">
        <v>56</v>
      </c>
      <c r="E243" s="56"/>
      <c r="F243" s="56"/>
      <c r="G243" s="56"/>
      <c r="H243" s="56"/>
      <c r="I243" s="56"/>
    </row>
    <row r="244" spans="1:10" s="14" customFormat="1" hidden="1" x14ac:dyDescent="0.25">
      <c r="A244" s="37"/>
      <c r="B244" s="38">
        <v>329</v>
      </c>
      <c r="C244" s="39"/>
      <c r="D244" s="130" t="s">
        <v>57</v>
      </c>
      <c r="E244" s="118">
        <f>SUM(E245:E250)</f>
        <v>0</v>
      </c>
      <c r="F244" s="17">
        <f>SUM(F245:F250)</f>
        <v>0</v>
      </c>
      <c r="G244" s="17">
        <f>SUM(G245:G250)</f>
        <v>0</v>
      </c>
      <c r="H244" s="17">
        <f>SUM(H245:H250)</f>
        <v>0</v>
      </c>
      <c r="I244" s="17">
        <f>SUM(I245:I250)</f>
        <v>0</v>
      </c>
    </row>
    <row r="245" spans="1:10" ht="25.5" hidden="1" x14ac:dyDescent="0.25">
      <c r="A245" s="22"/>
      <c r="B245" s="23"/>
      <c r="C245" s="54">
        <v>3291</v>
      </c>
      <c r="D245" s="129" t="s">
        <v>58</v>
      </c>
      <c r="E245" s="56"/>
      <c r="F245" s="56"/>
      <c r="G245" s="56"/>
      <c r="H245" s="56"/>
      <c r="I245" s="56"/>
    </row>
    <row r="246" spans="1:10" hidden="1" x14ac:dyDescent="0.25">
      <c r="A246" s="22"/>
      <c r="B246" s="23"/>
      <c r="C246" s="54">
        <v>3292</v>
      </c>
      <c r="D246" s="129" t="s">
        <v>59</v>
      </c>
      <c r="E246" s="56"/>
      <c r="F246" s="56"/>
      <c r="G246" s="56"/>
      <c r="H246" s="56"/>
      <c r="I246" s="56"/>
    </row>
    <row r="247" spans="1:10" hidden="1" x14ac:dyDescent="0.25">
      <c r="A247" s="22"/>
      <c r="B247" s="23"/>
      <c r="C247" s="54">
        <v>3293</v>
      </c>
      <c r="D247" s="129" t="s">
        <v>60</v>
      </c>
      <c r="E247" s="56"/>
      <c r="F247" s="56"/>
      <c r="G247" s="56"/>
      <c r="H247" s="56"/>
      <c r="I247" s="56"/>
    </row>
    <row r="248" spans="1:10" hidden="1" x14ac:dyDescent="0.25">
      <c r="A248" s="22"/>
      <c r="B248" s="23"/>
      <c r="C248" s="54">
        <v>3294</v>
      </c>
      <c r="D248" s="129" t="s">
        <v>61</v>
      </c>
      <c r="E248" s="56"/>
      <c r="F248" s="56"/>
      <c r="G248" s="56"/>
      <c r="H248" s="56"/>
      <c r="I248" s="56"/>
    </row>
    <row r="249" spans="1:10" hidden="1" x14ac:dyDescent="0.25">
      <c r="A249" s="22"/>
      <c r="B249" s="23"/>
      <c r="C249" s="54">
        <v>3295</v>
      </c>
      <c r="D249" s="129" t="s">
        <v>62</v>
      </c>
      <c r="E249" s="56"/>
      <c r="F249" s="56"/>
      <c r="G249" s="56"/>
      <c r="H249" s="56"/>
      <c r="I249" s="56"/>
    </row>
    <row r="250" spans="1:10" hidden="1" x14ac:dyDescent="0.25">
      <c r="A250" s="22"/>
      <c r="B250" s="23"/>
      <c r="C250" s="54">
        <v>3299</v>
      </c>
      <c r="D250" s="129" t="s">
        <v>57</v>
      </c>
      <c r="E250" s="56"/>
      <c r="F250" s="55"/>
      <c r="G250" s="55"/>
      <c r="H250" s="55"/>
      <c r="I250" s="55"/>
    </row>
    <row r="251" spans="1:10" s="50" customFormat="1" x14ac:dyDescent="0.25">
      <c r="A251" s="47">
        <v>34</v>
      </c>
      <c r="B251" s="51"/>
      <c r="C251" s="52"/>
      <c r="D251" s="79" t="s">
        <v>25</v>
      </c>
      <c r="E251" s="150">
        <f t="shared" ref="E251:I252" si="99">SUM(E252)</f>
        <v>764.99</v>
      </c>
      <c r="F251" s="53">
        <f t="shared" si="99"/>
        <v>1000</v>
      </c>
      <c r="G251" s="53">
        <f t="shared" si="99"/>
        <v>0</v>
      </c>
      <c r="H251" s="53">
        <f t="shared" si="99"/>
        <v>0</v>
      </c>
      <c r="I251" s="53">
        <f t="shared" si="99"/>
        <v>0</v>
      </c>
    </row>
    <row r="252" spans="1:10" s="14" customFormat="1" x14ac:dyDescent="0.25">
      <c r="A252" s="37"/>
      <c r="B252" s="38">
        <v>343</v>
      </c>
      <c r="C252" s="39"/>
      <c r="D252" s="80" t="s">
        <v>63</v>
      </c>
      <c r="E252" s="118">
        <f t="shared" si="99"/>
        <v>764.99</v>
      </c>
      <c r="F252" s="17">
        <f t="shared" si="99"/>
        <v>1000</v>
      </c>
      <c r="G252" s="17">
        <f t="shared" si="99"/>
        <v>0</v>
      </c>
      <c r="H252" s="17">
        <f t="shared" si="99"/>
        <v>0</v>
      </c>
      <c r="I252" s="17">
        <f t="shared" si="99"/>
        <v>0</v>
      </c>
      <c r="J252"/>
    </row>
    <row r="253" spans="1:10" ht="15.75" thickBot="1" x14ac:dyDescent="0.3">
      <c r="A253" s="41"/>
      <c r="B253" s="40"/>
      <c r="C253" s="57">
        <v>3431</v>
      </c>
      <c r="D253" s="82" t="s">
        <v>64</v>
      </c>
      <c r="E253" s="58">
        <v>764.99</v>
      </c>
      <c r="F253" s="58">
        <v>1000</v>
      </c>
      <c r="G253" s="58">
        <v>0</v>
      </c>
      <c r="H253" s="58">
        <v>0</v>
      </c>
      <c r="I253" s="58">
        <v>0</v>
      </c>
    </row>
    <row r="254" spans="1:10" s="96" customFormat="1" x14ac:dyDescent="0.25">
      <c r="A254" s="284" t="s">
        <v>65</v>
      </c>
      <c r="B254" s="285"/>
      <c r="C254" s="286"/>
      <c r="D254" s="218" t="s">
        <v>22</v>
      </c>
      <c r="E254" s="219">
        <f t="shared" ref="E254:I254" si="100">SUM(E255)</f>
        <v>86769.489999999991</v>
      </c>
      <c r="F254" s="220">
        <f t="shared" si="100"/>
        <v>95000</v>
      </c>
      <c r="G254" s="220">
        <f t="shared" si="100"/>
        <v>105000</v>
      </c>
      <c r="H254" s="220">
        <f t="shared" si="100"/>
        <v>115000</v>
      </c>
      <c r="I254" s="220">
        <f t="shared" si="100"/>
        <v>140000</v>
      </c>
    </row>
    <row r="255" spans="1:10" x14ac:dyDescent="0.25">
      <c r="A255" s="276">
        <v>3</v>
      </c>
      <c r="B255" s="277"/>
      <c r="C255" s="277"/>
      <c r="D255" s="77" t="s">
        <v>6</v>
      </c>
      <c r="E255" s="117">
        <f>SUM(E256+E270+E354)</f>
        <v>86769.489999999991</v>
      </c>
      <c r="F255" s="19">
        <f>SUM(F256+F270+F354)</f>
        <v>95000</v>
      </c>
      <c r="G255" s="19">
        <f>SUM(G256+G270+G354)</f>
        <v>105000</v>
      </c>
      <c r="H255" s="19">
        <f>SUM(H256+H270+H354)</f>
        <v>115000</v>
      </c>
      <c r="I255" s="19">
        <f>SUM(I256+I270+I354)</f>
        <v>140000</v>
      </c>
    </row>
    <row r="256" spans="1:10" s="26" customFormat="1" x14ac:dyDescent="0.25">
      <c r="A256" s="47">
        <v>31</v>
      </c>
      <c r="B256" s="48"/>
      <c r="C256" s="48"/>
      <c r="D256" s="90" t="s">
        <v>7</v>
      </c>
      <c r="E256" s="150">
        <f t="shared" ref="E256" si="101">SUM(E257+E260+E267)</f>
        <v>9377.31</v>
      </c>
      <c r="F256" s="53">
        <f t="shared" ref="F256:I256" si="102">SUM(F257+F260+F267)</f>
        <v>10000</v>
      </c>
      <c r="G256" s="53">
        <f t="shared" si="102"/>
        <v>6000</v>
      </c>
      <c r="H256" s="53">
        <f t="shared" si="102"/>
        <v>6920</v>
      </c>
      <c r="I256" s="53">
        <f t="shared" si="102"/>
        <v>12300</v>
      </c>
    </row>
    <row r="257" spans="1:9" s="14" customFormat="1" x14ac:dyDescent="0.25">
      <c r="A257" s="37"/>
      <c r="B257" s="38">
        <v>311</v>
      </c>
      <c r="C257" s="38"/>
      <c r="D257" s="93" t="s">
        <v>26</v>
      </c>
      <c r="E257" s="118">
        <f t="shared" ref="E257:I257" si="103">SUM(E258)</f>
        <v>0</v>
      </c>
      <c r="F257" s="17">
        <f t="shared" si="103"/>
        <v>0</v>
      </c>
      <c r="G257" s="17">
        <f t="shared" si="103"/>
        <v>0</v>
      </c>
      <c r="H257" s="17">
        <f t="shared" si="103"/>
        <v>0</v>
      </c>
      <c r="I257" s="17">
        <f t="shared" si="103"/>
        <v>0</v>
      </c>
    </row>
    <row r="258" spans="1:9" x14ac:dyDescent="0.25">
      <c r="A258" s="22"/>
      <c r="B258" s="89">
        <v>3111</v>
      </c>
      <c r="C258" s="89"/>
      <c r="D258" s="104" t="s">
        <v>28</v>
      </c>
      <c r="E258" s="56">
        <f>SUM(E259)</f>
        <v>0</v>
      </c>
      <c r="F258" s="56">
        <f>SUM(F259)</f>
        <v>0</v>
      </c>
      <c r="G258" s="56">
        <f>SUM(G259)</f>
        <v>0</v>
      </c>
      <c r="H258" s="56">
        <f>SUM(H259)</f>
        <v>0</v>
      </c>
      <c r="I258" s="56">
        <f>SUM(I259)</f>
        <v>0</v>
      </c>
    </row>
    <row r="259" spans="1:9" x14ac:dyDescent="0.25">
      <c r="A259" s="22"/>
      <c r="B259" s="23"/>
      <c r="C259" s="157">
        <v>31111</v>
      </c>
      <c r="D259" s="158" t="s">
        <v>137</v>
      </c>
      <c r="E259" s="159">
        <v>0</v>
      </c>
      <c r="F259" s="160">
        <v>0</v>
      </c>
      <c r="G259" s="160"/>
      <c r="H259" s="160"/>
      <c r="I259" s="160"/>
    </row>
    <row r="260" spans="1:9" s="14" customFormat="1" x14ac:dyDescent="0.25">
      <c r="A260" s="37"/>
      <c r="B260" s="38">
        <v>312</v>
      </c>
      <c r="C260" s="38"/>
      <c r="D260" s="93" t="s">
        <v>27</v>
      </c>
      <c r="E260" s="118">
        <f t="shared" ref="E260:I260" si="104">SUM(E261)</f>
        <v>0</v>
      </c>
      <c r="F260" s="17">
        <f t="shared" si="104"/>
        <v>0</v>
      </c>
      <c r="G260" s="17">
        <f t="shared" si="104"/>
        <v>0</v>
      </c>
      <c r="H260" s="17">
        <f t="shared" si="104"/>
        <v>0</v>
      </c>
      <c r="I260" s="17">
        <f t="shared" si="104"/>
        <v>0</v>
      </c>
    </row>
    <row r="261" spans="1:9" x14ac:dyDescent="0.25">
      <c r="A261" s="22"/>
      <c r="B261" s="89">
        <v>3121</v>
      </c>
      <c r="C261" s="54"/>
      <c r="D261" s="81" t="s">
        <v>29</v>
      </c>
      <c r="E261" s="56">
        <f>SUM(E262:E266)</f>
        <v>0</v>
      </c>
      <c r="F261" s="56">
        <f>SUM(F262:F266)</f>
        <v>0</v>
      </c>
      <c r="G261" s="56">
        <f>SUM(G262:G266)</f>
        <v>0</v>
      </c>
      <c r="H261" s="56">
        <f>SUM(H262:H266)</f>
        <v>0</v>
      </c>
      <c r="I261" s="56">
        <f>SUM(I262:I266)</f>
        <v>0</v>
      </c>
    </row>
    <row r="262" spans="1:9" x14ac:dyDescent="0.25">
      <c r="A262" s="22"/>
      <c r="B262" s="23"/>
      <c r="C262" s="171">
        <v>31212</v>
      </c>
      <c r="D262" s="162" t="s">
        <v>225</v>
      </c>
      <c r="E262" s="159">
        <v>0</v>
      </c>
      <c r="F262" s="160">
        <v>0</v>
      </c>
      <c r="G262" s="160"/>
      <c r="H262" s="160"/>
      <c r="I262" s="160"/>
    </row>
    <row r="263" spans="1:9" x14ac:dyDescent="0.25">
      <c r="A263" s="22"/>
      <c r="B263" s="23"/>
      <c r="C263" s="171">
        <v>31213</v>
      </c>
      <c r="D263" s="162" t="s">
        <v>224</v>
      </c>
      <c r="E263" s="159">
        <v>0</v>
      </c>
      <c r="F263" s="160">
        <v>0</v>
      </c>
      <c r="G263" s="160"/>
      <c r="H263" s="160"/>
      <c r="I263" s="160"/>
    </row>
    <row r="264" spans="1:9" x14ac:dyDescent="0.25">
      <c r="A264" s="22"/>
      <c r="B264" s="23"/>
      <c r="C264" s="171">
        <v>31215</v>
      </c>
      <c r="D264" s="162" t="s">
        <v>209</v>
      </c>
      <c r="E264" s="159">
        <v>0</v>
      </c>
      <c r="F264" s="160">
        <v>0</v>
      </c>
      <c r="G264" s="160"/>
      <c r="H264" s="160"/>
      <c r="I264" s="160"/>
    </row>
    <row r="265" spans="1:9" x14ac:dyDescent="0.25">
      <c r="A265" s="22"/>
      <c r="B265" s="23"/>
      <c r="C265" s="171">
        <v>31216</v>
      </c>
      <c r="D265" s="162" t="s">
        <v>223</v>
      </c>
      <c r="E265" s="159">
        <v>0</v>
      </c>
      <c r="F265" s="160">
        <v>0</v>
      </c>
      <c r="G265" s="160"/>
      <c r="H265" s="160"/>
      <c r="I265" s="160"/>
    </row>
    <row r="266" spans="1:9" x14ac:dyDescent="0.25">
      <c r="A266" s="22"/>
      <c r="B266" s="23"/>
      <c r="C266" s="171">
        <v>31219</v>
      </c>
      <c r="D266" s="162" t="s">
        <v>210</v>
      </c>
      <c r="E266" s="159">
        <v>0</v>
      </c>
      <c r="F266" s="160">
        <v>0</v>
      </c>
      <c r="G266" s="160"/>
      <c r="H266" s="160"/>
      <c r="I266" s="160"/>
    </row>
    <row r="267" spans="1:9" s="14" customFormat="1" x14ac:dyDescent="0.25">
      <c r="A267" s="37"/>
      <c r="B267" s="38">
        <v>313</v>
      </c>
      <c r="C267" s="38"/>
      <c r="D267" s="91" t="s">
        <v>30</v>
      </c>
      <c r="E267" s="118">
        <f t="shared" ref="E267:I267" si="105">SUM(E268)</f>
        <v>9377.31</v>
      </c>
      <c r="F267" s="17">
        <f t="shared" si="105"/>
        <v>10000</v>
      </c>
      <c r="G267" s="17">
        <f t="shared" si="105"/>
        <v>6000</v>
      </c>
      <c r="H267" s="17">
        <f t="shared" si="105"/>
        <v>6920</v>
      </c>
      <c r="I267" s="17">
        <f t="shared" si="105"/>
        <v>12300</v>
      </c>
    </row>
    <row r="268" spans="1:9" x14ac:dyDescent="0.25">
      <c r="A268" s="22"/>
      <c r="B268" s="89">
        <v>3132</v>
      </c>
      <c r="C268" s="89"/>
      <c r="D268" s="92" t="s">
        <v>31</v>
      </c>
      <c r="E268" s="56">
        <f>SUM(E269)</f>
        <v>9377.31</v>
      </c>
      <c r="F268" s="56">
        <f>SUM(F269)</f>
        <v>10000</v>
      </c>
      <c r="G268" s="56">
        <f>SUM(G269)</f>
        <v>6000</v>
      </c>
      <c r="H268" s="56">
        <f>SUM(H269)</f>
        <v>6920</v>
      </c>
      <c r="I268" s="56">
        <f>SUM(I269)</f>
        <v>12300</v>
      </c>
    </row>
    <row r="269" spans="1:9" x14ac:dyDescent="0.25">
      <c r="A269" s="22"/>
      <c r="B269" s="23"/>
      <c r="C269" s="157">
        <v>31321</v>
      </c>
      <c r="D269" s="161" t="s">
        <v>31</v>
      </c>
      <c r="E269" s="159">
        <v>9377.31</v>
      </c>
      <c r="F269" s="160">
        <v>10000</v>
      </c>
      <c r="G269" s="160">
        <v>6000</v>
      </c>
      <c r="H269" s="160">
        <v>6920</v>
      </c>
      <c r="I269" s="160">
        <v>12300</v>
      </c>
    </row>
    <row r="270" spans="1:9" s="50" customFormat="1" x14ac:dyDescent="0.25">
      <c r="A270" s="47">
        <v>32</v>
      </c>
      <c r="B270" s="51"/>
      <c r="C270" s="51"/>
      <c r="D270" s="90" t="s">
        <v>14</v>
      </c>
      <c r="E270" s="150">
        <f>SUM(E271+E284+E304+E335+E338)</f>
        <v>77392.179999999993</v>
      </c>
      <c r="F270" s="53">
        <f>SUM(F271+F284+F304+F335+F338)</f>
        <v>85000</v>
      </c>
      <c r="G270" s="53">
        <f>SUM(G271+G284+G304+G335+G338)</f>
        <v>99000</v>
      </c>
      <c r="H270" s="53">
        <f>SUM(H271+H284+H304+H335+H338)</f>
        <v>108080</v>
      </c>
      <c r="I270" s="53">
        <f>SUM(I271+I284+I304+I335+I338)</f>
        <v>127700</v>
      </c>
    </row>
    <row r="271" spans="1:9" s="14" customFormat="1" x14ac:dyDescent="0.25">
      <c r="A271" s="37"/>
      <c r="B271" s="38">
        <v>321</v>
      </c>
      <c r="C271" s="38"/>
      <c r="D271" s="93" t="s">
        <v>33</v>
      </c>
      <c r="E271" s="118">
        <f>SUM(E272+E276+E278+E281)</f>
        <v>12867.23</v>
      </c>
      <c r="F271" s="17">
        <f>SUM(F272+F276+F278+F281)</f>
        <v>15750</v>
      </c>
      <c r="G271" s="17">
        <f>SUM(G272+G276+G278+G281)</f>
        <v>17100</v>
      </c>
      <c r="H271" s="17">
        <f>SUM(H272+H276+H278+H281)</f>
        <v>20100</v>
      </c>
      <c r="I271" s="17">
        <f>SUM(I272+I276+I278+I281)</f>
        <v>23370</v>
      </c>
    </row>
    <row r="272" spans="1:9" x14ac:dyDescent="0.25">
      <c r="A272" s="22"/>
      <c r="B272" s="89">
        <v>3211</v>
      </c>
      <c r="C272" s="89"/>
      <c r="D272" s="92" t="s">
        <v>34</v>
      </c>
      <c r="E272" s="56">
        <f>SUM(E273:E275)</f>
        <v>0</v>
      </c>
      <c r="F272" s="56">
        <f>SUM(F273:F275)</f>
        <v>0</v>
      </c>
      <c r="G272" s="56">
        <f>SUM(G273:G275)</f>
        <v>0</v>
      </c>
      <c r="H272" s="56">
        <f>SUM(H273:H275)</f>
        <v>0</v>
      </c>
      <c r="I272" s="56">
        <f>SUM(I273:I275)</f>
        <v>0</v>
      </c>
    </row>
    <row r="273" spans="1:9" x14ac:dyDescent="0.25">
      <c r="A273" s="22"/>
      <c r="B273" s="23"/>
      <c r="C273" s="157">
        <v>32111</v>
      </c>
      <c r="D273" s="161" t="s">
        <v>211</v>
      </c>
      <c r="E273" s="159">
        <v>0</v>
      </c>
      <c r="F273" s="159">
        <v>0</v>
      </c>
      <c r="G273" s="159"/>
      <c r="H273" s="159"/>
      <c r="I273" s="159"/>
    </row>
    <row r="274" spans="1:9" x14ac:dyDescent="0.25">
      <c r="A274" s="22"/>
      <c r="B274" s="23"/>
      <c r="C274" s="157">
        <v>32113</v>
      </c>
      <c r="D274" s="161" t="s">
        <v>212</v>
      </c>
      <c r="E274" s="159">
        <v>0</v>
      </c>
      <c r="F274" s="159">
        <v>0</v>
      </c>
      <c r="G274" s="159"/>
      <c r="H274" s="159"/>
      <c r="I274" s="159"/>
    </row>
    <row r="275" spans="1:9" x14ac:dyDescent="0.25">
      <c r="A275" s="22"/>
      <c r="B275" s="23"/>
      <c r="C275" s="157">
        <v>31115</v>
      </c>
      <c r="D275" s="161" t="s">
        <v>213</v>
      </c>
      <c r="E275" s="159">
        <v>0</v>
      </c>
      <c r="F275" s="159">
        <v>0</v>
      </c>
      <c r="G275" s="159"/>
      <c r="H275" s="159"/>
      <c r="I275" s="159"/>
    </row>
    <row r="276" spans="1:9" x14ac:dyDescent="0.25">
      <c r="A276" s="22"/>
      <c r="B276" s="89">
        <v>3212</v>
      </c>
      <c r="C276" s="89"/>
      <c r="D276" s="92" t="s">
        <v>35</v>
      </c>
      <c r="E276" s="56">
        <f>SUM(E277)</f>
        <v>11763.48</v>
      </c>
      <c r="F276" s="56">
        <f>SUM(F277)</f>
        <v>12000</v>
      </c>
      <c r="G276" s="56">
        <f>SUM(G277)</f>
        <v>13000</v>
      </c>
      <c r="H276" s="56">
        <f>SUM(H277)</f>
        <v>15000</v>
      </c>
      <c r="I276" s="56">
        <f>SUM(I277)</f>
        <v>18000</v>
      </c>
    </row>
    <row r="277" spans="1:9" x14ac:dyDescent="0.25">
      <c r="A277" s="22"/>
      <c r="B277" s="23"/>
      <c r="C277" s="157">
        <v>32121</v>
      </c>
      <c r="D277" s="161" t="s">
        <v>138</v>
      </c>
      <c r="E277" s="159">
        <v>11763.48</v>
      </c>
      <c r="F277" s="159">
        <v>12000</v>
      </c>
      <c r="G277" s="159">
        <v>13000</v>
      </c>
      <c r="H277" s="159">
        <v>15000</v>
      </c>
      <c r="I277" s="159">
        <v>18000</v>
      </c>
    </row>
    <row r="278" spans="1:9" x14ac:dyDescent="0.25">
      <c r="A278" s="22"/>
      <c r="B278" s="89">
        <v>3213</v>
      </c>
      <c r="C278" s="89"/>
      <c r="D278" s="92" t="s">
        <v>36</v>
      </c>
      <c r="E278" s="56">
        <f>SUM(E279:E280)</f>
        <v>726.75</v>
      </c>
      <c r="F278" s="56">
        <f>SUM(F279:F280)</f>
        <v>3000</v>
      </c>
      <c r="G278" s="56">
        <f>SUM(G279:G280)</f>
        <v>3200</v>
      </c>
      <c r="H278" s="56">
        <f>SUM(H279:H280)</f>
        <v>3600</v>
      </c>
      <c r="I278" s="56">
        <f>SUM(I279:I280)</f>
        <v>3870</v>
      </c>
    </row>
    <row r="279" spans="1:9" x14ac:dyDescent="0.25">
      <c r="A279" s="22"/>
      <c r="B279" s="23"/>
      <c r="C279" s="157">
        <v>32131</v>
      </c>
      <c r="D279" s="161" t="s">
        <v>139</v>
      </c>
      <c r="E279" s="159">
        <v>726.75</v>
      </c>
      <c r="F279" s="159">
        <v>1500</v>
      </c>
      <c r="G279" s="159">
        <v>1600</v>
      </c>
      <c r="H279" s="159">
        <v>1800</v>
      </c>
      <c r="I279" s="159">
        <v>1900</v>
      </c>
    </row>
    <row r="280" spans="1:9" x14ac:dyDescent="0.25">
      <c r="A280" s="22"/>
      <c r="B280" s="23"/>
      <c r="C280" s="157">
        <v>32132</v>
      </c>
      <c r="D280" s="161" t="s">
        <v>214</v>
      </c>
      <c r="E280" s="159">
        <v>0</v>
      </c>
      <c r="F280" s="159">
        <v>1500</v>
      </c>
      <c r="G280" s="159">
        <v>1600</v>
      </c>
      <c r="H280" s="159">
        <v>1800</v>
      </c>
      <c r="I280" s="159">
        <v>1970</v>
      </c>
    </row>
    <row r="281" spans="1:9" x14ac:dyDescent="0.25">
      <c r="A281" s="22"/>
      <c r="B281" s="89">
        <v>3214</v>
      </c>
      <c r="C281" s="89"/>
      <c r="D281" s="92" t="s">
        <v>37</v>
      </c>
      <c r="E281" s="56">
        <f>SUM(E282:E283)</f>
        <v>377</v>
      </c>
      <c r="F281" s="56">
        <f>SUM(F282:F283)</f>
        <v>750</v>
      </c>
      <c r="G281" s="56">
        <f>SUM(G282:G283)</f>
        <v>900</v>
      </c>
      <c r="H281" s="56">
        <f>SUM(H282:H283)</f>
        <v>1500</v>
      </c>
      <c r="I281" s="56">
        <f>SUM(I282:I283)</f>
        <v>1500</v>
      </c>
    </row>
    <row r="282" spans="1:9" x14ac:dyDescent="0.25">
      <c r="A282" s="22"/>
      <c r="B282" s="23"/>
      <c r="C282" s="157">
        <v>32141</v>
      </c>
      <c r="D282" s="161" t="s">
        <v>140</v>
      </c>
      <c r="E282" s="159">
        <v>377</v>
      </c>
      <c r="F282" s="160">
        <v>750</v>
      </c>
      <c r="G282" s="160">
        <v>900</v>
      </c>
      <c r="H282" s="160">
        <v>1000</v>
      </c>
      <c r="I282" s="160">
        <v>1000</v>
      </c>
    </row>
    <row r="283" spans="1:9" x14ac:dyDescent="0.25">
      <c r="A283" s="22"/>
      <c r="B283" s="23"/>
      <c r="C283" s="157">
        <v>32149</v>
      </c>
      <c r="D283" s="161" t="s">
        <v>37</v>
      </c>
      <c r="E283" s="159">
        <v>0</v>
      </c>
      <c r="F283" s="160">
        <v>0</v>
      </c>
      <c r="G283" s="160">
        <v>0</v>
      </c>
      <c r="H283" s="160">
        <v>500</v>
      </c>
      <c r="I283" s="160">
        <v>500</v>
      </c>
    </row>
    <row r="284" spans="1:9" s="14" customFormat="1" x14ac:dyDescent="0.25">
      <c r="A284" s="37"/>
      <c r="B284" s="38">
        <v>322</v>
      </c>
      <c r="C284" s="38"/>
      <c r="D284" s="93" t="s">
        <v>38</v>
      </c>
      <c r="E284" s="118">
        <f>SUM(E285+E291+E293+E297+E300+E302)</f>
        <v>43848.87999999999</v>
      </c>
      <c r="F284" s="17">
        <f>SUM(F285+F291+F293+F297+F300+F302)</f>
        <v>45640</v>
      </c>
      <c r="G284" s="17">
        <f>SUM(G285+G291+G293+G297+G300+G302)</f>
        <v>55050</v>
      </c>
      <c r="H284" s="17">
        <f>SUM(H285+H291+H293+H297+H300+H302)</f>
        <v>59650</v>
      </c>
      <c r="I284" s="17">
        <f>SUM(I285+I291+I293+I297+I300+I302)</f>
        <v>72900</v>
      </c>
    </row>
    <row r="285" spans="1:9" x14ac:dyDescent="0.25">
      <c r="A285" s="22"/>
      <c r="B285" s="89">
        <v>3221</v>
      </c>
      <c r="C285" s="89"/>
      <c r="D285" s="92" t="s">
        <v>39</v>
      </c>
      <c r="E285" s="56">
        <f>SUM(E286:E290)</f>
        <v>6608.5</v>
      </c>
      <c r="F285" s="56">
        <f>SUM(F286:F290)</f>
        <v>7000</v>
      </c>
      <c r="G285" s="56">
        <f>SUM(G286:G290)</f>
        <v>10700</v>
      </c>
      <c r="H285" s="56">
        <f>SUM(H286:H290)</f>
        <v>11200</v>
      </c>
      <c r="I285" s="56">
        <f>SUM(I286:I290)</f>
        <v>14700</v>
      </c>
    </row>
    <row r="286" spans="1:9" x14ac:dyDescent="0.25">
      <c r="A286" s="22"/>
      <c r="B286" s="23"/>
      <c r="C286" s="157">
        <v>32211</v>
      </c>
      <c r="D286" s="161" t="s">
        <v>141</v>
      </c>
      <c r="E286" s="159">
        <v>936.76</v>
      </c>
      <c r="F286" s="159">
        <v>1500</v>
      </c>
      <c r="G286" s="159">
        <v>2000</v>
      </c>
      <c r="H286" s="159">
        <v>2200</v>
      </c>
      <c r="I286" s="159">
        <v>3000</v>
      </c>
    </row>
    <row r="287" spans="1:9" x14ac:dyDescent="0.25">
      <c r="A287" s="22"/>
      <c r="B287" s="23"/>
      <c r="C287" s="157">
        <v>32212</v>
      </c>
      <c r="D287" s="161" t="s">
        <v>142</v>
      </c>
      <c r="E287" s="159">
        <v>0</v>
      </c>
      <c r="F287" s="159">
        <v>0</v>
      </c>
      <c r="G287" s="159">
        <v>100</v>
      </c>
      <c r="H287" s="159">
        <v>100</v>
      </c>
      <c r="I287" s="159">
        <v>200</v>
      </c>
    </row>
    <row r="288" spans="1:9" x14ac:dyDescent="0.25">
      <c r="A288" s="22"/>
      <c r="B288" s="23"/>
      <c r="C288" s="157">
        <v>32214</v>
      </c>
      <c r="D288" s="161" t="s">
        <v>143</v>
      </c>
      <c r="E288" s="159">
        <v>2870.15</v>
      </c>
      <c r="F288" s="159">
        <v>2000</v>
      </c>
      <c r="G288" s="159">
        <v>3200</v>
      </c>
      <c r="H288" s="159">
        <v>3400</v>
      </c>
      <c r="I288" s="159">
        <v>4000</v>
      </c>
    </row>
    <row r="289" spans="1:9" x14ac:dyDescent="0.25">
      <c r="A289" s="22"/>
      <c r="B289" s="23"/>
      <c r="C289" s="157">
        <v>32216</v>
      </c>
      <c r="D289" s="161" t="s">
        <v>215</v>
      </c>
      <c r="E289" s="159">
        <v>1480.18</v>
      </c>
      <c r="F289" s="159">
        <v>1500</v>
      </c>
      <c r="G289" s="159">
        <v>2000</v>
      </c>
      <c r="H289" s="159">
        <v>2000</v>
      </c>
      <c r="I289" s="159">
        <v>2500</v>
      </c>
    </row>
    <row r="290" spans="1:9" x14ac:dyDescent="0.25">
      <c r="A290" s="22"/>
      <c r="B290" s="23"/>
      <c r="C290" s="157">
        <v>32219</v>
      </c>
      <c r="D290" s="161" t="s">
        <v>144</v>
      </c>
      <c r="E290" s="159">
        <v>1321.41</v>
      </c>
      <c r="F290" s="159">
        <v>2000</v>
      </c>
      <c r="G290" s="159">
        <v>3400</v>
      </c>
      <c r="H290" s="159">
        <v>3500</v>
      </c>
      <c r="I290" s="159">
        <v>5000</v>
      </c>
    </row>
    <row r="291" spans="1:9" x14ac:dyDescent="0.25">
      <c r="A291" s="22"/>
      <c r="B291" s="89">
        <v>3222</v>
      </c>
      <c r="C291" s="89"/>
      <c r="D291" s="92" t="s">
        <v>40</v>
      </c>
      <c r="E291" s="56">
        <f>SUM(E292)</f>
        <v>21491.01</v>
      </c>
      <c r="F291" s="56">
        <f>SUM(F292)</f>
        <v>22140</v>
      </c>
      <c r="G291" s="56">
        <f>SUM(G292)</f>
        <v>26000</v>
      </c>
      <c r="H291" s="56">
        <f>SUM(H292)</f>
        <v>27000</v>
      </c>
      <c r="I291" s="56">
        <f>SUM(I292)</f>
        <v>33000</v>
      </c>
    </row>
    <row r="292" spans="1:9" x14ac:dyDescent="0.25">
      <c r="A292" s="22"/>
      <c r="B292" s="23"/>
      <c r="C292" s="157">
        <v>32224</v>
      </c>
      <c r="D292" s="161" t="s">
        <v>222</v>
      </c>
      <c r="E292" s="159">
        <v>21491.01</v>
      </c>
      <c r="F292" s="159">
        <v>22140</v>
      </c>
      <c r="G292" s="159">
        <v>26000</v>
      </c>
      <c r="H292" s="159">
        <v>27000</v>
      </c>
      <c r="I292" s="159">
        <v>33000</v>
      </c>
    </row>
    <row r="293" spans="1:9" x14ac:dyDescent="0.25">
      <c r="A293" s="22"/>
      <c r="B293" s="89">
        <v>3223</v>
      </c>
      <c r="C293" s="89"/>
      <c r="D293" s="92" t="s">
        <v>41</v>
      </c>
      <c r="E293" s="56">
        <f>SUM(E294:E296)</f>
        <v>8209.11</v>
      </c>
      <c r="F293" s="56">
        <f>SUM(F294:F296)</f>
        <v>10000</v>
      </c>
      <c r="G293" s="56">
        <f>SUM(G294:G296)</f>
        <v>10550</v>
      </c>
      <c r="H293" s="56">
        <f>SUM(H294:H296)</f>
        <v>11550</v>
      </c>
      <c r="I293" s="56">
        <f>SUM(I294:I296)</f>
        <v>14100</v>
      </c>
    </row>
    <row r="294" spans="1:9" x14ac:dyDescent="0.25">
      <c r="A294" s="22"/>
      <c r="B294" s="23"/>
      <c r="C294" s="157">
        <v>32231</v>
      </c>
      <c r="D294" s="161" t="s">
        <v>145</v>
      </c>
      <c r="E294" s="159">
        <v>4353.21</v>
      </c>
      <c r="F294" s="159">
        <v>4950</v>
      </c>
      <c r="G294" s="159">
        <v>5500</v>
      </c>
      <c r="H294" s="159">
        <v>6000</v>
      </c>
      <c r="I294" s="159">
        <v>7000</v>
      </c>
    </row>
    <row r="295" spans="1:9" x14ac:dyDescent="0.25">
      <c r="A295" s="22"/>
      <c r="B295" s="23"/>
      <c r="C295" s="157">
        <v>32233</v>
      </c>
      <c r="D295" s="161" t="s">
        <v>146</v>
      </c>
      <c r="E295" s="159">
        <v>3833.53</v>
      </c>
      <c r="F295" s="159">
        <v>5010</v>
      </c>
      <c r="G295" s="159">
        <v>5000</v>
      </c>
      <c r="H295" s="159">
        <v>5500</v>
      </c>
      <c r="I295" s="159">
        <v>7000</v>
      </c>
    </row>
    <row r="296" spans="1:9" x14ac:dyDescent="0.25">
      <c r="A296" s="22"/>
      <c r="B296" s="23"/>
      <c r="C296" s="157">
        <v>32234</v>
      </c>
      <c r="D296" s="161" t="s">
        <v>147</v>
      </c>
      <c r="E296" s="159">
        <v>22.37</v>
      </c>
      <c r="F296" s="159">
        <v>40</v>
      </c>
      <c r="G296" s="159">
        <v>50</v>
      </c>
      <c r="H296" s="159">
        <v>50</v>
      </c>
      <c r="I296" s="159">
        <v>100</v>
      </c>
    </row>
    <row r="297" spans="1:9" x14ac:dyDescent="0.25">
      <c r="A297" s="22"/>
      <c r="B297" s="89">
        <v>3224</v>
      </c>
      <c r="C297" s="89"/>
      <c r="D297" s="92" t="s">
        <v>42</v>
      </c>
      <c r="E297" s="56">
        <f>SUM(E298:E299)</f>
        <v>41.09</v>
      </c>
      <c r="F297" s="56">
        <f>SUM(F298:F299)</f>
        <v>1000</v>
      </c>
      <c r="G297" s="56">
        <f>SUM(G298:G299)</f>
        <v>800</v>
      </c>
      <c r="H297" s="56">
        <f>SUM(H298:H299)</f>
        <v>1400</v>
      </c>
      <c r="I297" s="56">
        <f>SUM(I298:I299)</f>
        <v>1600</v>
      </c>
    </row>
    <row r="298" spans="1:9" x14ac:dyDescent="0.25">
      <c r="A298" s="22"/>
      <c r="B298" s="23"/>
      <c r="C298" s="157">
        <v>32242</v>
      </c>
      <c r="D298" s="161" t="s">
        <v>216</v>
      </c>
      <c r="E298" s="159">
        <v>0</v>
      </c>
      <c r="F298" s="159">
        <v>500</v>
      </c>
      <c r="G298" s="159">
        <v>500</v>
      </c>
      <c r="H298" s="159">
        <v>1000</v>
      </c>
      <c r="I298" s="159">
        <v>1000</v>
      </c>
    </row>
    <row r="299" spans="1:9" x14ac:dyDescent="0.25">
      <c r="A299" s="22"/>
      <c r="B299" s="23"/>
      <c r="C299" s="157">
        <v>32242</v>
      </c>
      <c r="D299" s="161" t="s">
        <v>148</v>
      </c>
      <c r="E299" s="159">
        <v>41.09</v>
      </c>
      <c r="F299" s="159">
        <v>500</v>
      </c>
      <c r="G299" s="159">
        <v>300</v>
      </c>
      <c r="H299" s="159">
        <v>400</v>
      </c>
      <c r="I299" s="159">
        <v>600</v>
      </c>
    </row>
    <row r="300" spans="1:9" x14ac:dyDescent="0.25">
      <c r="A300" s="22"/>
      <c r="B300" s="89">
        <v>3225</v>
      </c>
      <c r="C300" s="89"/>
      <c r="D300" s="92" t="s">
        <v>43</v>
      </c>
      <c r="E300" s="56">
        <f>SUM(E301)</f>
        <v>6180.45</v>
      </c>
      <c r="F300" s="56">
        <f>SUM(F301)</f>
        <v>4000</v>
      </c>
      <c r="G300" s="56">
        <f>SUM(G301)</f>
        <v>6000</v>
      </c>
      <c r="H300" s="56">
        <f>SUM(H301)</f>
        <v>7000</v>
      </c>
      <c r="I300" s="56">
        <f>SUM(I301)</f>
        <v>8000</v>
      </c>
    </row>
    <row r="301" spans="1:9" x14ac:dyDescent="0.25">
      <c r="A301" s="22"/>
      <c r="B301" s="23"/>
      <c r="C301" s="157">
        <v>32251</v>
      </c>
      <c r="D301" s="161" t="s">
        <v>149</v>
      </c>
      <c r="E301" s="159">
        <v>6180.45</v>
      </c>
      <c r="F301" s="159">
        <v>4000</v>
      </c>
      <c r="G301" s="159">
        <v>6000</v>
      </c>
      <c r="H301" s="159">
        <v>7000</v>
      </c>
      <c r="I301" s="159">
        <v>8000</v>
      </c>
    </row>
    <row r="302" spans="1:9" x14ac:dyDescent="0.25">
      <c r="A302" s="22"/>
      <c r="B302" s="89">
        <v>3227</v>
      </c>
      <c r="C302" s="89"/>
      <c r="D302" s="92" t="s">
        <v>44</v>
      </c>
      <c r="E302" s="56">
        <f>SUM(E303)</f>
        <v>1318.72</v>
      </c>
      <c r="F302" s="56">
        <f>SUM(F303)</f>
        <v>1500</v>
      </c>
      <c r="G302" s="56">
        <f>SUM(G303)</f>
        <v>1000</v>
      </c>
      <c r="H302" s="56">
        <f>SUM(H303)</f>
        <v>1500</v>
      </c>
      <c r="I302" s="56">
        <f>SUM(I303)</f>
        <v>1500</v>
      </c>
    </row>
    <row r="303" spans="1:9" x14ac:dyDescent="0.25">
      <c r="A303" s="22"/>
      <c r="B303" s="23"/>
      <c r="C303" s="157">
        <v>32271</v>
      </c>
      <c r="D303" s="161" t="s">
        <v>44</v>
      </c>
      <c r="E303" s="159">
        <v>1318.72</v>
      </c>
      <c r="F303" s="160">
        <v>1500</v>
      </c>
      <c r="G303" s="160">
        <v>1000</v>
      </c>
      <c r="H303" s="160">
        <v>1500</v>
      </c>
      <c r="I303" s="160">
        <v>1500</v>
      </c>
    </row>
    <row r="304" spans="1:9" s="14" customFormat="1" x14ac:dyDescent="0.25">
      <c r="A304" s="37"/>
      <c r="B304" s="38">
        <v>323</v>
      </c>
      <c r="C304" s="38"/>
      <c r="D304" s="93" t="s">
        <v>45</v>
      </c>
      <c r="E304" s="118">
        <f>SUM(E305+E309+E313+E315+E320+E322+E325+E330+E332)</f>
        <v>19695.710000000003</v>
      </c>
      <c r="F304" s="17">
        <f>SUM(F305+F309+F313+F315+F320+F322+F325+F330+F332)</f>
        <v>22500</v>
      </c>
      <c r="G304" s="17">
        <f>SUM(G305+G309+G313+G315+G320+G322+G325+G330+G332)</f>
        <v>24770</v>
      </c>
      <c r="H304" s="17">
        <f>SUM(H305+H309+H313+H315+H320+H322+H325+H330+H332)</f>
        <v>26250</v>
      </c>
      <c r="I304" s="17">
        <f>SUM(I305+I309+I313+I315+I320+I322+I325+I330+I332)</f>
        <v>29350</v>
      </c>
    </row>
    <row r="305" spans="1:9" x14ac:dyDescent="0.25">
      <c r="A305" s="22"/>
      <c r="B305" s="89">
        <v>3231</v>
      </c>
      <c r="C305" s="89"/>
      <c r="D305" s="92" t="s">
        <v>47</v>
      </c>
      <c r="E305" s="56">
        <f>SUM(E306:E308)</f>
        <v>1097.68</v>
      </c>
      <c r="F305" s="56">
        <f>SUM(F306:F308)</f>
        <v>1500</v>
      </c>
      <c r="G305" s="56">
        <f>SUM(G306:G308)</f>
        <v>2450</v>
      </c>
      <c r="H305" s="56">
        <f>SUM(H306:H308)</f>
        <v>2600</v>
      </c>
      <c r="I305" s="56">
        <f>SUM(I306:I308)</f>
        <v>2700</v>
      </c>
    </row>
    <row r="306" spans="1:9" x14ac:dyDescent="0.25">
      <c r="A306" s="22"/>
      <c r="B306" s="23"/>
      <c r="C306" s="157">
        <v>32311</v>
      </c>
      <c r="D306" s="161" t="s">
        <v>150</v>
      </c>
      <c r="E306" s="159">
        <v>989.39</v>
      </c>
      <c r="F306" s="159">
        <v>1300</v>
      </c>
      <c r="G306" s="159">
        <v>1300</v>
      </c>
      <c r="H306" s="159">
        <v>1400</v>
      </c>
      <c r="I306" s="159">
        <v>1500</v>
      </c>
    </row>
    <row r="307" spans="1:9" x14ac:dyDescent="0.25">
      <c r="A307" s="22"/>
      <c r="B307" s="23"/>
      <c r="C307" s="157">
        <v>32313</v>
      </c>
      <c r="D307" s="161" t="s">
        <v>136</v>
      </c>
      <c r="E307" s="159">
        <v>78.290000000000006</v>
      </c>
      <c r="F307" s="159">
        <v>150</v>
      </c>
      <c r="G307" s="159">
        <v>150</v>
      </c>
      <c r="H307" s="159">
        <v>200</v>
      </c>
      <c r="I307" s="159">
        <v>200</v>
      </c>
    </row>
    <row r="308" spans="1:9" x14ac:dyDescent="0.25">
      <c r="A308" s="22"/>
      <c r="B308" s="23"/>
      <c r="C308" s="157">
        <v>32319</v>
      </c>
      <c r="D308" s="161" t="s">
        <v>151</v>
      </c>
      <c r="E308" s="159">
        <v>30</v>
      </c>
      <c r="F308" s="159">
        <v>50</v>
      </c>
      <c r="G308" s="159">
        <v>1000</v>
      </c>
      <c r="H308" s="159">
        <v>1000</v>
      </c>
      <c r="I308" s="159">
        <v>1000</v>
      </c>
    </row>
    <row r="309" spans="1:9" x14ac:dyDescent="0.25">
      <c r="A309" s="22"/>
      <c r="B309" s="89">
        <v>3232</v>
      </c>
      <c r="C309" s="89"/>
      <c r="D309" s="92" t="s">
        <v>48</v>
      </c>
      <c r="E309" s="56">
        <f>SUM(E310:E312)</f>
        <v>5047.42</v>
      </c>
      <c r="F309" s="56">
        <f>SUM(F310:F312)</f>
        <v>6000</v>
      </c>
      <c r="G309" s="56">
        <f>SUM(G310:G312)</f>
        <v>6000</v>
      </c>
      <c r="H309" s="56">
        <f>SUM(H310:H312)</f>
        <v>7000</v>
      </c>
      <c r="I309" s="56">
        <f>SUM(I310:I312)</f>
        <v>8000</v>
      </c>
    </row>
    <row r="310" spans="1:9" x14ac:dyDescent="0.25">
      <c r="A310" s="22"/>
      <c r="B310" s="23"/>
      <c r="C310" s="157">
        <v>32321</v>
      </c>
      <c r="D310" s="161" t="s">
        <v>217</v>
      </c>
      <c r="E310" s="159">
        <v>703.13</v>
      </c>
      <c r="F310" s="159">
        <v>1000</v>
      </c>
      <c r="G310" s="159">
        <v>1000</v>
      </c>
      <c r="H310" s="159">
        <v>2000</v>
      </c>
      <c r="I310" s="159">
        <v>3000</v>
      </c>
    </row>
    <row r="311" spans="1:9" x14ac:dyDescent="0.25">
      <c r="A311" s="22"/>
      <c r="B311" s="23"/>
      <c r="C311" s="157">
        <v>32322</v>
      </c>
      <c r="D311" s="161" t="s">
        <v>152</v>
      </c>
      <c r="E311" s="159">
        <v>4256.25</v>
      </c>
      <c r="F311" s="159">
        <v>5000</v>
      </c>
      <c r="G311" s="159">
        <v>5000</v>
      </c>
      <c r="H311" s="159">
        <v>5000</v>
      </c>
      <c r="I311" s="159">
        <v>5000</v>
      </c>
    </row>
    <row r="312" spans="1:9" x14ac:dyDescent="0.25">
      <c r="A312" s="22"/>
      <c r="B312" s="23"/>
      <c r="C312" s="157">
        <v>32329</v>
      </c>
      <c r="D312" s="161" t="s">
        <v>153</v>
      </c>
      <c r="E312" s="159">
        <v>88.04</v>
      </c>
      <c r="F312" s="159">
        <v>0</v>
      </c>
      <c r="G312" s="159">
        <v>0</v>
      </c>
      <c r="H312" s="159">
        <v>0</v>
      </c>
      <c r="I312" s="159">
        <v>0</v>
      </c>
    </row>
    <row r="313" spans="1:9" x14ac:dyDescent="0.25">
      <c r="A313" s="22"/>
      <c r="B313" s="89">
        <v>3233</v>
      </c>
      <c r="C313" s="89"/>
      <c r="D313" s="92" t="s">
        <v>49</v>
      </c>
      <c r="E313" s="56">
        <f>SUM(E314)</f>
        <v>0</v>
      </c>
      <c r="F313" s="56">
        <f>SUM(F314)</f>
        <v>0</v>
      </c>
      <c r="G313" s="56">
        <f>SUM(G314)</f>
        <v>170</v>
      </c>
      <c r="H313" s="56">
        <f>SUM(H314)</f>
        <v>200</v>
      </c>
      <c r="I313" s="56">
        <f>SUM(I314)</f>
        <v>200</v>
      </c>
    </row>
    <row r="314" spans="1:9" x14ac:dyDescent="0.25">
      <c r="A314" s="22"/>
      <c r="B314" s="23"/>
      <c r="C314" s="157">
        <v>32339</v>
      </c>
      <c r="D314" s="161" t="s">
        <v>154</v>
      </c>
      <c r="E314" s="159">
        <v>0</v>
      </c>
      <c r="F314" s="159">
        <v>0</v>
      </c>
      <c r="G314" s="159">
        <v>170</v>
      </c>
      <c r="H314" s="159">
        <v>200</v>
      </c>
      <c r="I314" s="159">
        <v>200</v>
      </c>
    </row>
    <row r="315" spans="1:9" x14ac:dyDescent="0.25">
      <c r="A315" s="22"/>
      <c r="B315" s="89">
        <v>3234</v>
      </c>
      <c r="C315" s="89"/>
      <c r="D315" s="92" t="s">
        <v>50</v>
      </c>
      <c r="E315" s="56">
        <f>SUM(E316:E319)</f>
        <v>3060.26</v>
      </c>
      <c r="F315" s="56">
        <f>SUM(F316:F319)</f>
        <v>3000</v>
      </c>
      <c r="G315" s="56">
        <f>SUM(G316:G319)</f>
        <v>3400</v>
      </c>
      <c r="H315" s="56">
        <f>SUM(H316:H319)</f>
        <v>3600</v>
      </c>
      <c r="I315" s="56">
        <f>SUM(I316:I319)</f>
        <v>4200</v>
      </c>
    </row>
    <row r="316" spans="1:9" x14ac:dyDescent="0.25">
      <c r="A316" s="22"/>
      <c r="B316" s="23"/>
      <c r="C316" s="157">
        <v>32341</v>
      </c>
      <c r="D316" s="161" t="s">
        <v>155</v>
      </c>
      <c r="E316" s="159">
        <v>1080.22</v>
      </c>
      <c r="F316" s="159">
        <v>1000</v>
      </c>
      <c r="G316" s="159">
        <v>1200</v>
      </c>
      <c r="H316" s="159">
        <v>1300</v>
      </c>
      <c r="I316" s="159">
        <v>1500</v>
      </c>
    </row>
    <row r="317" spans="1:9" x14ac:dyDescent="0.25">
      <c r="A317" s="22"/>
      <c r="B317" s="23"/>
      <c r="C317" s="157">
        <v>32342</v>
      </c>
      <c r="D317" s="161" t="s">
        <v>156</v>
      </c>
      <c r="E317" s="159">
        <v>1451.66</v>
      </c>
      <c r="F317" s="159">
        <v>1400</v>
      </c>
      <c r="G317" s="159">
        <v>1500</v>
      </c>
      <c r="H317" s="159">
        <v>1600</v>
      </c>
      <c r="I317" s="159">
        <v>1800</v>
      </c>
    </row>
    <row r="318" spans="1:9" x14ac:dyDescent="0.25">
      <c r="A318" s="22"/>
      <c r="B318" s="23"/>
      <c r="C318" s="157">
        <v>32343</v>
      </c>
      <c r="D318" s="161" t="s">
        <v>218</v>
      </c>
      <c r="E318" s="159">
        <v>25</v>
      </c>
      <c r="F318" s="159">
        <v>225</v>
      </c>
      <c r="G318" s="159">
        <v>300</v>
      </c>
      <c r="H318" s="159">
        <v>300</v>
      </c>
      <c r="I318" s="159">
        <v>400</v>
      </c>
    </row>
    <row r="319" spans="1:9" x14ac:dyDescent="0.25">
      <c r="A319" s="22"/>
      <c r="B319" s="23"/>
      <c r="C319" s="157">
        <v>32344</v>
      </c>
      <c r="D319" s="161" t="s">
        <v>157</v>
      </c>
      <c r="E319" s="159">
        <v>503.38</v>
      </c>
      <c r="F319" s="159">
        <v>375</v>
      </c>
      <c r="G319" s="159">
        <v>400</v>
      </c>
      <c r="H319" s="159">
        <v>400</v>
      </c>
      <c r="I319" s="159">
        <v>500</v>
      </c>
    </row>
    <row r="320" spans="1:9" x14ac:dyDescent="0.25">
      <c r="A320" s="22"/>
      <c r="B320" s="89">
        <v>3235</v>
      </c>
      <c r="C320" s="89"/>
      <c r="D320" s="92" t="s">
        <v>51</v>
      </c>
      <c r="E320" s="56">
        <f>SUM(E321)</f>
        <v>0</v>
      </c>
      <c r="F320" s="56">
        <f>SUM(F321)</f>
        <v>0</v>
      </c>
      <c r="G320" s="56">
        <f>SUM(G321)</f>
        <v>50</v>
      </c>
      <c r="H320" s="56">
        <f>SUM(H321)</f>
        <v>50</v>
      </c>
      <c r="I320" s="56">
        <f>SUM(I321)</f>
        <v>50</v>
      </c>
    </row>
    <row r="321" spans="1:9" x14ac:dyDescent="0.25">
      <c r="A321" s="22"/>
      <c r="B321" s="23"/>
      <c r="C321" s="157">
        <v>32359</v>
      </c>
      <c r="D321" s="161" t="s">
        <v>193</v>
      </c>
      <c r="E321" s="159">
        <v>0</v>
      </c>
      <c r="F321" s="159">
        <v>0</v>
      </c>
      <c r="G321" s="159">
        <v>50</v>
      </c>
      <c r="H321" s="159">
        <v>50</v>
      </c>
      <c r="I321" s="159">
        <v>50</v>
      </c>
    </row>
    <row r="322" spans="1:9" x14ac:dyDescent="0.25">
      <c r="A322" s="22"/>
      <c r="B322" s="89">
        <v>3236</v>
      </c>
      <c r="C322" s="89"/>
      <c r="D322" s="92" t="s">
        <v>52</v>
      </c>
      <c r="E322" s="56">
        <f>SUM(E323:E324)</f>
        <v>1299.04</v>
      </c>
      <c r="F322" s="56">
        <f>SUM(F323:F324)</f>
        <v>1500</v>
      </c>
      <c r="G322" s="56">
        <f>SUM(G323:G324)</f>
        <v>1200</v>
      </c>
      <c r="H322" s="56">
        <f>SUM(H323:H324)</f>
        <v>1300</v>
      </c>
      <c r="I322" s="56">
        <f>SUM(I323:I324)</f>
        <v>1700</v>
      </c>
    </row>
    <row r="323" spans="1:9" x14ac:dyDescent="0.25">
      <c r="A323" s="22"/>
      <c r="B323" s="23"/>
      <c r="C323" s="157">
        <v>32361</v>
      </c>
      <c r="D323" s="161" t="s">
        <v>158</v>
      </c>
      <c r="E323" s="159">
        <v>596.66999999999996</v>
      </c>
      <c r="F323" s="159">
        <v>900</v>
      </c>
      <c r="G323" s="159">
        <v>700</v>
      </c>
      <c r="H323" s="159">
        <v>700</v>
      </c>
      <c r="I323" s="159">
        <v>1000</v>
      </c>
    </row>
    <row r="324" spans="1:9" x14ac:dyDescent="0.25">
      <c r="A324" s="22"/>
      <c r="B324" s="23"/>
      <c r="C324" s="157">
        <v>32369</v>
      </c>
      <c r="D324" s="161" t="s">
        <v>159</v>
      </c>
      <c r="E324" s="159">
        <v>702.37</v>
      </c>
      <c r="F324" s="159">
        <v>600</v>
      </c>
      <c r="G324" s="159">
        <v>500</v>
      </c>
      <c r="H324" s="159">
        <v>600</v>
      </c>
      <c r="I324" s="159">
        <v>700</v>
      </c>
    </row>
    <row r="325" spans="1:9" x14ac:dyDescent="0.25">
      <c r="A325" s="22"/>
      <c r="B325" s="89">
        <v>3237</v>
      </c>
      <c r="C325" s="89"/>
      <c r="D325" s="92" t="s">
        <v>53</v>
      </c>
      <c r="E325" s="56">
        <f>SUM(E326:E329)</f>
        <v>7423.7</v>
      </c>
      <c r="F325" s="56">
        <f>SUM(F326:F329)</f>
        <v>8000</v>
      </c>
      <c r="G325" s="56">
        <f>SUM(G326:G329)</f>
        <v>9400</v>
      </c>
      <c r="H325" s="56">
        <f>SUM(H326:H329)</f>
        <v>9400</v>
      </c>
      <c r="I325" s="56">
        <f>SUM(I326:I329)</f>
        <v>10400</v>
      </c>
    </row>
    <row r="326" spans="1:9" x14ac:dyDescent="0.25">
      <c r="A326" s="22"/>
      <c r="B326" s="23"/>
      <c r="C326" s="157">
        <v>32372</v>
      </c>
      <c r="D326" s="161" t="s">
        <v>219</v>
      </c>
      <c r="E326" s="159">
        <v>148.69999999999999</v>
      </c>
      <c r="F326" s="159">
        <v>200</v>
      </c>
      <c r="G326" s="159">
        <v>200</v>
      </c>
      <c r="H326" s="159">
        <v>200</v>
      </c>
      <c r="I326" s="159">
        <v>200</v>
      </c>
    </row>
    <row r="327" spans="1:9" x14ac:dyDescent="0.25">
      <c r="A327" s="22"/>
      <c r="B327" s="23"/>
      <c r="C327" s="157">
        <v>32373</v>
      </c>
      <c r="D327" s="161" t="s">
        <v>220</v>
      </c>
      <c r="E327" s="159">
        <v>1875</v>
      </c>
      <c r="F327" s="159">
        <v>1000</v>
      </c>
      <c r="G327" s="159">
        <v>1000</v>
      </c>
      <c r="H327" s="159">
        <v>1000</v>
      </c>
      <c r="I327" s="159">
        <v>1000</v>
      </c>
    </row>
    <row r="328" spans="1:9" x14ac:dyDescent="0.25">
      <c r="A328" s="22"/>
      <c r="B328" s="23"/>
      <c r="C328" s="157">
        <v>32377</v>
      </c>
      <c r="D328" s="161" t="s">
        <v>221</v>
      </c>
      <c r="E328" s="159">
        <v>0</v>
      </c>
      <c r="F328" s="159">
        <v>0</v>
      </c>
      <c r="G328" s="159">
        <v>200</v>
      </c>
      <c r="H328" s="159">
        <v>200</v>
      </c>
      <c r="I328" s="159">
        <v>200</v>
      </c>
    </row>
    <row r="329" spans="1:9" x14ac:dyDescent="0.25">
      <c r="A329" s="22"/>
      <c r="B329" s="23"/>
      <c r="C329" s="157">
        <v>32379</v>
      </c>
      <c r="D329" s="161" t="s">
        <v>160</v>
      </c>
      <c r="E329" s="159">
        <v>5400</v>
      </c>
      <c r="F329" s="159">
        <v>6800</v>
      </c>
      <c r="G329" s="159">
        <v>8000</v>
      </c>
      <c r="H329" s="159">
        <v>8000</v>
      </c>
      <c r="I329" s="159">
        <v>9000</v>
      </c>
    </row>
    <row r="330" spans="1:9" x14ac:dyDescent="0.25">
      <c r="A330" s="22"/>
      <c r="B330" s="89">
        <v>3238</v>
      </c>
      <c r="C330" s="89"/>
      <c r="D330" s="92" t="s">
        <v>54</v>
      </c>
      <c r="E330" s="56">
        <f>SUM(E331)</f>
        <v>866.61</v>
      </c>
      <c r="F330" s="56">
        <f>SUM(F331)</f>
        <v>1000</v>
      </c>
      <c r="G330" s="56">
        <f>SUM(G331)</f>
        <v>1000</v>
      </c>
      <c r="H330" s="56">
        <f>SUM(H331)</f>
        <v>1000</v>
      </c>
      <c r="I330" s="56">
        <f>SUM(I331)</f>
        <v>1000</v>
      </c>
    </row>
    <row r="331" spans="1:9" x14ac:dyDescent="0.25">
      <c r="A331" s="22"/>
      <c r="B331" s="23"/>
      <c r="C331" s="157">
        <v>32389</v>
      </c>
      <c r="D331" s="161" t="s">
        <v>161</v>
      </c>
      <c r="E331" s="159">
        <v>866.61</v>
      </c>
      <c r="F331" s="159">
        <v>1000</v>
      </c>
      <c r="G331" s="159">
        <v>1000</v>
      </c>
      <c r="H331" s="159">
        <v>1000</v>
      </c>
      <c r="I331" s="159">
        <v>1000</v>
      </c>
    </row>
    <row r="332" spans="1:9" x14ac:dyDescent="0.25">
      <c r="A332" s="22"/>
      <c r="B332" s="89">
        <v>3239</v>
      </c>
      <c r="C332" s="89"/>
      <c r="D332" s="92" t="s">
        <v>55</v>
      </c>
      <c r="E332" s="56">
        <f>SUM(E333:E334)</f>
        <v>901</v>
      </c>
      <c r="F332" s="56">
        <f>SUM(F333:F334)</f>
        <v>1500</v>
      </c>
      <c r="G332" s="56">
        <f>SUM(G333:G334)</f>
        <v>1100</v>
      </c>
      <c r="H332" s="56">
        <f>SUM(H333:H334)</f>
        <v>1100</v>
      </c>
      <c r="I332" s="56">
        <f>SUM(I333:I334)</f>
        <v>1100</v>
      </c>
    </row>
    <row r="333" spans="1:9" x14ac:dyDescent="0.25">
      <c r="A333" s="22"/>
      <c r="B333" s="23"/>
      <c r="C333" s="157">
        <v>32391</v>
      </c>
      <c r="D333" s="161" t="s">
        <v>162</v>
      </c>
      <c r="E333" s="159">
        <v>0</v>
      </c>
      <c r="F333" s="160">
        <v>0</v>
      </c>
      <c r="G333" s="160">
        <v>100</v>
      </c>
      <c r="H333" s="160">
        <v>100</v>
      </c>
      <c r="I333" s="160">
        <v>100</v>
      </c>
    </row>
    <row r="334" spans="1:9" x14ac:dyDescent="0.25">
      <c r="A334" s="22"/>
      <c r="B334" s="23"/>
      <c r="C334" s="157">
        <v>32399</v>
      </c>
      <c r="D334" s="161" t="s">
        <v>163</v>
      </c>
      <c r="E334" s="159">
        <v>901</v>
      </c>
      <c r="F334" s="160">
        <v>1500</v>
      </c>
      <c r="G334" s="160">
        <v>1000</v>
      </c>
      <c r="H334" s="160">
        <v>1000</v>
      </c>
      <c r="I334" s="160">
        <v>1000</v>
      </c>
    </row>
    <row r="335" spans="1:9" s="14" customFormat="1" x14ac:dyDescent="0.25">
      <c r="A335" s="37"/>
      <c r="B335" s="38">
        <v>324</v>
      </c>
      <c r="C335" s="38"/>
      <c r="D335" s="93" t="s">
        <v>56</v>
      </c>
      <c r="E335" s="118">
        <f t="shared" ref="E335:I335" si="106">SUM(E336)</f>
        <v>73.739999999999995</v>
      </c>
      <c r="F335" s="17">
        <f t="shared" si="106"/>
        <v>200</v>
      </c>
      <c r="G335" s="17">
        <f t="shared" si="106"/>
        <v>200</v>
      </c>
      <c r="H335" s="17">
        <f t="shared" si="106"/>
        <v>200</v>
      </c>
      <c r="I335" s="17">
        <f t="shared" si="106"/>
        <v>200</v>
      </c>
    </row>
    <row r="336" spans="1:9" x14ac:dyDescent="0.25">
      <c r="A336" s="22"/>
      <c r="B336" s="89">
        <v>3241</v>
      </c>
      <c r="C336" s="89"/>
      <c r="D336" s="92" t="s">
        <v>56</v>
      </c>
      <c r="E336" s="56">
        <f>SUM(E337)</f>
        <v>73.739999999999995</v>
      </c>
      <c r="F336" s="56">
        <f>SUM(F337)</f>
        <v>200</v>
      </c>
      <c r="G336" s="56">
        <f>SUM(G337)</f>
        <v>200</v>
      </c>
      <c r="H336" s="56">
        <f>SUM(H337)</f>
        <v>200</v>
      </c>
      <c r="I336" s="56">
        <f>SUM(I337)</f>
        <v>200</v>
      </c>
    </row>
    <row r="337" spans="1:9" x14ac:dyDescent="0.25">
      <c r="A337" s="22"/>
      <c r="B337" s="23"/>
      <c r="C337" s="157">
        <v>32412</v>
      </c>
      <c r="D337" s="161" t="s">
        <v>194</v>
      </c>
      <c r="E337" s="159">
        <v>73.739999999999995</v>
      </c>
      <c r="F337" s="160">
        <v>200</v>
      </c>
      <c r="G337" s="160">
        <v>200</v>
      </c>
      <c r="H337" s="160">
        <v>200</v>
      </c>
      <c r="I337" s="160">
        <v>200</v>
      </c>
    </row>
    <row r="338" spans="1:9" s="14" customFormat="1" x14ac:dyDescent="0.25">
      <c r="A338" s="37"/>
      <c r="B338" s="38">
        <v>329</v>
      </c>
      <c r="C338" s="38"/>
      <c r="D338" s="93" t="s">
        <v>57</v>
      </c>
      <c r="E338" s="118">
        <f>SUM(E339+E341+E344+E346+E348+E351)</f>
        <v>906.61999999999989</v>
      </c>
      <c r="F338" s="118">
        <f>SUM(F339+F341+F344+F346+F348+F351)</f>
        <v>910</v>
      </c>
      <c r="G338" s="118">
        <f>SUM(G339+G341+G344+G346+G348+G351)</f>
        <v>1880</v>
      </c>
      <c r="H338" s="118">
        <f>SUM(H339+H341+H344+H346+H348+H351)</f>
        <v>1880</v>
      </c>
      <c r="I338" s="118">
        <f>SUM(I339+I341+I344+I346+I348+I351)</f>
        <v>1880</v>
      </c>
    </row>
    <row r="339" spans="1:9" x14ac:dyDescent="0.25">
      <c r="A339" s="22"/>
      <c r="B339" s="89">
        <v>3291</v>
      </c>
      <c r="C339" s="89"/>
      <c r="D339" s="92" t="s">
        <v>95</v>
      </c>
      <c r="E339" s="56">
        <f>SUM(E340)</f>
        <v>0</v>
      </c>
      <c r="F339" s="56">
        <f>SUM(F340)</f>
        <v>100</v>
      </c>
      <c r="G339" s="56">
        <f>SUM(G340)</f>
        <v>200</v>
      </c>
      <c r="H339" s="56">
        <f>SUM(H340)</f>
        <v>200</v>
      </c>
      <c r="I339" s="56">
        <f>SUM(I340)</f>
        <v>200</v>
      </c>
    </row>
    <row r="340" spans="1:9" x14ac:dyDescent="0.25">
      <c r="A340" s="22"/>
      <c r="B340" s="23"/>
      <c r="C340" s="157">
        <v>32911</v>
      </c>
      <c r="D340" s="161" t="s">
        <v>95</v>
      </c>
      <c r="E340" s="159">
        <v>0</v>
      </c>
      <c r="F340" s="159">
        <v>100</v>
      </c>
      <c r="G340" s="159">
        <v>200</v>
      </c>
      <c r="H340" s="159">
        <v>200</v>
      </c>
      <c r="I340" s="159">
        <v>200</v>
      </c>
    </row>
    <row r="341" spans="1:9" x14ac:dyDescent="0.25">
      <c r="A341" s="22"/>
      <c r="B341" s="89">
        <v>3292</v>
      </c>
      <c r="C341" s="89"/>
      <c r="D341" s="92" t="s">
        <v>59</v>
      </c>
      <c r="E341" s="56">
        <f>SUM(E342:E343)</f>
        <v>409.45</v>
      </c>
      <c r="F341" s="56">
        <f>SUM(F342:F343)</f>
        <v>450</v>
      </c>
      <c r="G341" s="56">
        <f>SUM(G342:G343)</f>
        <v>600</v>
      </c>
      <c r="H341" s="56">
        <f>SUM(H342:H343)</f>
        <v>600</v>
      </c>
      <c r="I341" s="56">
        <f>SUM(I342:I343)</f>
        <v>600</v>
      </c>
    </row>
    <row r="342" spans="1:9" x14ac:dyDescent="0.25">
      <c r="A342" s="22"/>
      <c r="B342" s="23"/>
      <c r="C342" s="157">
        <v>32922</v>
      </c>
      <c r="D342" s="161" t="s">
        <v>195</v>
      </c>
      <c r="E342" s="159">
        <v>409.45</v>
      </c>
      <c r="F342" s="159">
        <v>450</v>
      </c>
      <c r="G342" s="159">
        <v>600</v>
      </c>
      <c r="H342" s="159">
        <v>600</v>
      </c>
      <c r="I342" s="159">
        <v>600</v>
      </c>
    </row>
    <row r="343" spans="1:9" x14ac:dyDescent="0.25">
      <c r="A343" s="22"/>
      <c r="B343" s="23"/>
      <c r="C343" s="157">
        <v>32923</v>
      </c>
      <c r="D343" s="161" t="s">
        <v>196</v>
      </c>
      <c r="E343" s="159">
        <v>0</v>
      </c>
      <c r="F343" s="159">
        <v>0</v>
      </c>
      <c r="G343" s="159">
        <v>0</v>
      </c>
      <c r="H343" s="159">
        <v>0</v>
      </c>
      <c r="I343" s="159">
        <v>0</v>
      </c>
    </row>
    <row r="344" spans="1:9" x14ac:dyDescent="0.25">
      <c r="A344" s="22"/>
      <c r="B344" s="89">
        <v>3293</v>
      </c>
      <c r="C344" s="89"/>
      <c r="D344" s="92" t="s">
        <v>60</v>
      </c>
      <c r="E344" s="56">
        <f>SUM(E345)</f>
        <v>261.08999999999997</v>
      </c>
      <c r="F344" s="56">
        <f>SUM(F345)</f>
        <v>250</v>
      </c>
      <c r="G344" s="56">
        <f>SUM(G345)</f>
        <v>200</v>
      </c>
      <c r="H344" s="56">
        <f>SUM(H345)</f>
        <v>200</v>
      </c>
      <c r="I344" s="56">
        <f>SUM(I345)</f>
        <v>200</v>
      </c>
    </row>
    <row r="345" spans="1:9" x14ac:dyDescent="0.25">
      <c r="A345" s="22"/>
      <c r="B345" s="23"/>
      <c r="C345" s="157">
        <v>32931</v>
      </c>
      <c r="D345" s="161" t="s">
        <v>60</v>
      </c>
      <c r="E345" s="159">
        <v>261.08999999999997</v>
      </c>
      <c r="F345" s="159">
        <v>250</v>
      </c>
      <c r="G345" s="159">
        <v>200</v>
      </c>
      <c r="H345" s="159">
        <v>200</v>
      </c>
      <c r="I345" s="159">
        <v>200</v>
      </c>
    </row>
    <row r="346" spans="1:9" x14ac:dyDescent="0.25">
      <c r="A346" s="22"/>
      <c r="B346" s="89">
        <v>3294</v>
      </c>
      <c r="C346" s="89"/>
      <c r="D346" s="92" t="s">
        <v>61</v>
      </c>
      <c r="E346" s="56">
        <f>SUM(E347)</f>
        <v>0</v>
      </c>
      <c r="F346" s="56">
        <f>SUM(F347)</f>
        <v>0</v>
      </c>
      <c r="G346" s="56">
        <f>SUM(G347)</f>
        <v>0</v>
      </c>
      <c r="H346" s="56">
        <f>SUM(H347)</f>
        <v>0</v>
      </c>
      <c r="I346" s="56">
        <f>SUM(I347)</f>
        <v>0</v>
      </c>
    </row>
    <row r="347" spans="1:9" x14ac:dyDescent="0.25">
      <c r="A347" s="22"/>
      <c r="B347" s="23"/>
      <c r="C347" s="157">
        <v>32941</v>
      </c>
      <c r="D347" s="161" t="s">
        <v>197</v>
      </c>
      <c r="E347" s="159">
        <v>0</v>
      </c>
      <c r="F347" s="159">
        <v>0</v>
      </c>
      <c r="G347" s="159">
        <v>0</v>
      </c>
      <c r="H347" s="159">
        <v>0</v>
      </c>
      <c r="I347" s="159">
        <v>0</v>
      </c>
    </row>
    <row r="348" spans="1:9" x14ac:dyDescent="0.25">
      <c r="A348" s="22"/>
      <c r="B348" s="89">
        <v>3295</v>
      </c>
      <c r="C348" s="89"/>
      <c r="D348" s="92" t="s">
        <v>62</v>
      </c>
      <c r="E348" s="56">
        <f>SUM(E349:E350)</f>
        <v>79.63</v>
      </c>
      <c r="F348" s="56">
        <f>SUM(F349:F350)</f>
        <v>10</v>
      </c>
      <c r="G348" s="56">
        <f>SUM(G349:G350)</f>
        <v>180</v>
      </c>
      <c r="H348" s="56">
        <f>SUM(H349:H350)</f>
        <v>180</v>
      </c>
      <c r="I348" s="56">
        <f>SUM(I349:I350)</f>
        <v>180</v>
      </c>
    </row>
    <row r="349" spans="1:9" x14ac:dyDescent="0.25">
      <c r="A349" s="22"/>
      <c r="B349" s="23"/>
      <c r="C349" s="157">
        <v>32951</v>
      </c>
      <c r="D349" s="161" t="s">
        <v>164</v>
      </c>
      <c r="E349" s="159">
        <v>79.63</v>
      </c>
      <c r="F349" s="160">
        <v>10</v>
      </c>
      <c r="G349" s="160">
        <v>50</v>
      </c>
      <c r="H349" s="160">
        <v>50</v>
      </c>
      <c r="I349" s="160">
        <v>50</v>
      </c>
    </row>
    <row r="350" spans="1:9" x14ac:dyDescent="0.25">
      <c r="A350" s="22"/>
      <c r="B350" s="23"/>
      <c r="C350" s="157">
        <v>32959</v>
      </c>
      <c r="D350" s="161" t="s">
        <v>165</v>
      </c>
      <c r="E350" s="159">
        <v>0</v>
      </c>
      <c r="F350" s="160">
        <v>0</v>
      </c>
      <c r="G350" s="160">
        <v>130</v>
      </c>
      <c r="H350" s="160">
        <v>130</v>
      </c>
      <c r="I350" s="160">
        <v>130</v>
      </c>
    </row>
    <row r="351" spans="1:9" x14ac:dyDescent="0.25">
      <c r="A351" s="22"/>
      <c r="B351" s="89">
        <v>3299</v>
      </c>
      <c r="C351" s="89"/>
      <c r="D351" s="92" t="s">
        <v>57</v>
      </c>
      <c r="E351" s="56">
        <f>SUM(E352:E353)</f>
        <v>156.44999999999999</v>
      </c>
      <c r="F351" s="56">
        <f>SUM(F352:F353)</f>
        <v>100</v>
      </c>
      <c r="G351" s="56">
        <f>SUM(G352:G353)</f>
        <v>700</v>
      </c>
      <c r="H351" s="56">
        <f>SUM(H352:H353)</f>
        <v>700</v>
      </c>
      <c r="I351" s="56">
        <f>SUM(I352:I353)</f>
        <v>700</v>
      </c>
    </row>
    <row r="352" spans="1:9" x14ac:dyDescent="0.25">
      <c r="A352" s="22"/>
      <c r="B352" s="23"/>
      <c r="C352" s="157">
        <v>32991</v>
      </c>
      <c r="D352" s="161" t="s">
        <v>198</v>
      </c>
      <c r="E352" s="159">
        <v>156.44999999999999</v>
      </c>
      <c r="F352" s="160">
        <v>100</v>
      </c>
      <c r="G352" s="160">
        <v>100</v>
      </c>
      <c r="H352" s="160">
        <v>100</v>
      </c>
      <c r="I352" s="160">
        <v>100</v>
      </c>
    </row>
    <row r="353" spans="1:9" x14ac:dyDescent="0.25">
      <c r="A353" s="22"/>
      <c r="B353" s="23"/>
      <c r="C353" s="157">
        <v>32999</v>
      </c>
      <c r="D353" s="161" t="s">
        <v>57</v>
      </c>
      <c r="E353" s="159">
        <v>0</v>
      </c>
      <c r="F353" s="160">
        <v>0</v>
      </c>
      <c r="G353" s="160">
        <v>600</v>
      </c>
      <c r="H353" s="160">
        <v>600</v>
      </c>
      <c r="I353" s="160">
        <v>600</v>
      </c>
    </row>
    <row r="354" spans="1:9" s="50" customFormat="1" x14ac:dyDescent="0.25">
      <c r="A354" s="47">
        <v>34</v>
      </c>
      <c r="B354" s="51"/>
      <c r="C354" s="51"/>
      <c r="D354" s="79" t="s">
        <v>25</v>
      </c>
      <c r="E354" s="150">
        <f t="shared" ref="E354:I355" si="107">SUM(E355)</f>
        <v>0</v>
      </c>
      <c r="F354" s="53">
        <f t="shared" si="107"/>
        <v>0</v>
      </c>
      <c r="G354" s="53">
        <f t="shared" si="107"/>
        <v>0</v>
      </c>
      <c r="H354" s="53">
        <f t="shared" si="107"/>
        <v>0</v>
      </c>
      <c r="I354" s="53">
        <f t="shared" si="107"/>
        <v>0</v>
      </c>
    </row>
    <row r="355" spans="1:9" s="14" customFormat="1" x14ac:dyDescent="0.25">
      <c r="A355" s="37"/>
      <c r="B355" s="38">
        <v>343</v>
      </c>
      <c r="C355" s="38"/>
      <c r="D355" s="93" t="s">
        <v>63</v>
      </c>
      <c r="E355" s="118">
        <f t="shared" si="107"/>
        <v>0</v>
      </c>
      <c r="F355" s="17">
        <f t="shared" si="107"/>
        <v>0</v>
      </c>
      <c r="G355" s="17">
        <f t="shared" si="107"/>
        <v>0</v>
      </c>
      <c r="H355" s="17">
        <f t="shared" si="107"/>
        <v>0</v>
      </c>
      <c r="I355" s="17">
        <f t="shared" si="107"/>
        <v>0</v>
      </c>
    </row>
    <row r="356" spans="1:9" x14ac:dyDescent="0.25">
      <c r="A356" s="22"/>
      <c r="B356" s="89">
        <v>3431</v>
      </c>
      <c r="C356" s="89"/>
      <c r="D356" s="81" t="s">
        <v>64</v>
      </c>
      <c r="E356" s="56">
        <f>SUM(E357:E358)</f>
        <v>0</v>
      </c>
      <c r="F356" s="56">
        <f>SUM(F357:F358)</f>
        <v>0</v>
      </c>
      <c r="G356" s="56">
        <f>SUM(G357:G358)</f>
        <v>0</v>
      </c>
      <c r="H356" s="56">
        <f>SUM(H357:H358)</f>
        <v>0</v>
      </c>
      <c r="I356" s="56">
        <f>SUM(I357:I358)</f>
        <v>0</v>
      </c>
    </row>
    <row r="357" spans="1:9" x14ac:dyDescent="0.25">
      <c r="A357" s="22"/>
      <c r="B357" s="23"/>
      <c r="C357" s="157">
        <v>34311</v>
      </c>
      <c r="D357" s="162" t="s">
        <v>166</v>
      </c>
      <c r="E357" s="159">
        <v>0</v>
      </c>
      <c r="F357" s="160">
        <v>0</v>
      </c>
      <c r="G357" s="160">
        <v>0</v>
      </c>
      <c r="H357" s="160">
        <v>0</v>
      </c>
      <c r="I357" s="160">
        <v>0</v>
      </c>
    </row>
    <row r="358" spans="1:9" ht="15.75" thickBot="1" x14ac:dyDescent="0.3">
      <c r="A358" s="155"/>
      <c r="B358" s="156"/>
      <c r="C358" s="163">
        <v>34312</v>
      </c>
      <c r="D358" s="164" t="s">
        <v>167</v>
      </c>
      <c r="E358" s="165">
        <v>0</v>
      </c>
      <c r="F358" s="166">
        <v>0</v>
      </c>
      <c r="G358" s="166">
        <v>0</v>
      </c>
      <c r="H358" s="166">
        <v>0</v>
      </c>
      <c r="I358" s="166">
        <v>0</v>
      </c>
    </row>
    <row r="359" spans="1:9" s="95" customFormat="1" x14ac:dyDescent="0.25">
      <c r="A359" s="284" t="s">
        <v>67</v>
      </c>
      <c r="B359" s="285"/>
      <c r="C359" s="286"/>
      <c r="D359" s="221" t="s">
        <v>68</v>
      </c>
      <c r="E359" s="219">
        <f t="shared" ref="E359:I360" si="108">SUM(E360)</f>
        <v>80500</v>
      </c>
      <c r="F359" s="220">
        <f t="shared" si="108"/>
        <v>95000</v>
      </c>
      <c r="G359" s="220">
        <f t="shared" si="108"/>
        <v>61000</v>
      </c>
      <c r="H359" s="220">
        <f t="shared" si="108"/>
        <v>61000</v>
      </c>
      <c r="I359" s="220">
        <f t="shared" si="108"/>
        <v>61000</v>
      </c>
    </row>
    <row r="360" spans="1:9" x14ac:dyDescent="0.25">
      <c r="A360" s="276">
        <v>3</v>
      </c>
      <c r="B360" s="277"/>
      <c r="C360" s="278"/>
      <c r="D360" s="77" t="s">
        <v>6</v>
      </c>
      <c r="E360" s="117">
        <f t="shared" si="108"/>
        <v>80500</v>
      </c>
      <c r="F360" s="19">
        <f t="shared" si="108"/>
        <v>95000</v>
      </c>
      <c r="G360" s="19">
        <f t="shared" si="108"/>
        <v>61000</v>
      </c>
      <c r="H360" s="19">
        <f t="shared" si="108"/>
        <v>61000</v>
      </c>
      <c r="I360" s="19">
        <f t="shared" si="108"/>
        <v>61000</v>
      </c>
    </row>
    <row r="361" spans="1:9" s="26" customFormat="1" x14ac:dyDescent="0.25">
      <c r="A361" s="47">
        <v>31</v>
      </c>
      <c r="B361" s="48"/>
      <c r="C361" s="49"/>
      <c r="D361" s="79" t="s">
        <v>7</v>
      </c>
      <c r="E361" s="150">
        <f>SUM(E362+E365+E367)</f>
        <v>80500</v>
      </c>
      <c r="F361" s="53">
        <f>SUM(F362+F365+F367)</f>
        <v>95000</v>
      </c>
      <c r="G361" s="53">
        <f>SUM(G362+G365+G367)</f>
        <v>61000</v>
      </c>
      <c r="H361" s="53">
        <f>SUM(H362+H365+H367)</f>
        <v>61000</v>
      </c>
      <c r="I361" s="53">
        <f>SUM(I362+I365+I367)</f>
        <v>61000</v>
      </c>
    </row>
    <row r="362" spans="1:9" s="14" customFormat="1" x14ac:dyDescent="0.25">
      <c r="A362" s="37"/>
      <c r="B362" s="38">
        <v>311</v>
      </c>
      <c r="C362" s="39"/>
      <c r="D362" s="80" t="s">
        <v>26</v>
      </c>
      <c r="E362" s="118">
        <f t="shared" ref="E362:I362" si="109">SUM(E363)</f>
        <v>80500</v>
      </c>
      <c r="F362" s="17">
        <f t="shared" si="109"/>
        <v>95000</v>
      </c>
      <c r="G362" s="17">
        <f t="shared" si="109"/>
        <v>61000</v>
      </c>
      <c r="H362" s="17">
        <f t="shared" si="109"/>
        <v>61000</v>
      </c>
      <c r="I362" s="17">
        <f t="shared" si="109"/>
        <v>61000</v>
      </c>
    </row>
    <row r="363" spans="1:9" x14ac:dyDescent="0.25">
      <c r="A363" s="22"/>
      <c r="B363" s="89">
        <v>3111</v>
      </c>
      <c r="C363" s="54"/>
      <c r="D363" s="81" t="s">
        <v>28</v>
      </c>
      <c r="E363" s="56">
        <f>SUM(E364)</f>
        <v>80500</v>
      </c>
      <c r="F363" s="56">
        <f>SUM(F364)</f>
        <v>95000</v>
      </c>
      <c r="G363" s="56">
        <f>SUM(G364)</f>
        <v>61000</v>
      </c>
      <c r="H363" s="56">
        <f>SUM(H364)</f>
        <v>61000</v>
      </c>
      <c r="I363" s="56">
        <f>SUM(I364)</f>
        <v>61000</v>
      </c>
    </row>
    <row r="364" spans="1:9" x14ac:dyDescent="0.25">
      <c r="A364" s="153"/>
      <c r="B364" s="154"/>
      <c r="C364" s="167">
        <v>31111</v>
      </c>
      <c r="D364" s="168" t="s">
        <v>137</v>
      </c>
      <c r="E364" s="169">
        <v>80500</v>
      </c>
      <c r="F364" s="170">
        <v>95000</v>
      </c>
      <c r="G364" s="170">
        <v>61000</v>
      </c>
      <c r="H364" s="170">
        <v>61000</v>
      </c>
      <c r="I364" s="170">
        <v>61000</v>
      </c>
    </row>
    <row r="365" spans="1:9" s="14" customFormat="1" x14ac:dyDescent="0.25">
      <c r="A365" s="86"/>
      <c r="B365" s="87">
        <v>312</v>
      </c>
      <c r="C365" s="88"/>
      <c r="D365" s="145" t="s">
        <v>27</v>
      </c>
      <c r="E365" s="152">
        <f t="shared" ref="E365:I365" si="110">SUM(E366)</f>
        <v>0</v>
      </c>
      <c r="F365" s="76">
        <f t="shared" si="110"/>
        <v>0</v>
      </c>
      <c r="G365" s="76">
        <f t="shared" si="110"/>
        <v>0</v>
      </c>
      <c r="H365" s="76">
        <f t="shared" si="110"/>
        <v>0</v>
      </c>
      <c r="I365" s="76">
        <f t="shared" si="110"/>
        <v>0</v>
      </c>
    </row>
    <row r="366" spans="1:9" x14ac:dyDescent="0.25">
      <c r="A366" s="22"/>
      <c r="B366" s="89">
        <v>3121</v>
      </c>
      <c r="C366" s="54"/>
      <c r="D366" s="81" t="s">
        <v>29</v>
      </c>
      <c r="E366" s="56">
        <v>0</v>
      </c>
      <c r="F366" s="56">
        <v>0</v>
      </c>
      <c r="G366" s="56">
        <v>0</v>
      </c>
      <c r="H366" s="56">
        <v>0</v>
      </c>
      <c r="I366" s="56">
        <v>0</v>
      </c>
    </row>
    <row r="367" spans="1:9" s="14" customFormat="1" x14ac:dyDescent="0.25">
      <c r="A367" s="37"/>
      <c r="B367" s="38">
        <v>313</v>
      </c>
      <c r="C367" s="39"/>
      <c r="D367" s="80" t="s">
        <v>30</v>
      </c>
      <c r="E367" s="118">
        <f t="shared" ref="E367:I367" si="111">SUM(E368)</f>
        <v>0</v>
      </c>
      <c r="F367" s="17">
        <f t="shared" si="111"/>
        <v>0</v>
      </c>
      <c r="G367" s="17">
        <f t="shared" si="111"/>
        <v>0</v>
      </c>
      <c r="H367" s="17">
        <f t="shared" si="111"/>
        <v>0</v>
      </c>
      <c r="I367" s="17">
        <f t="shared" si="111"/>
        <v>0</v>
      </c>
    </row>
    <row r="368" spans="1:9" ht="15.75" thickBot="1" x14ac:dyDescent="0.3">
      <c r="A368" s="41"/>
      <c r="B368" s="40"/>
      <c r="C368" s="57">
        <v>3132</v>
      </c>
      <c r="D368" s="82" t="s">
        <v>31</v>
      </c>
      <c r="E368" s="58">
        <v>0</v>
      </c>
      <c r="F368" s="58">
        <v>0</v>
      </c>
      <c r="G368" s="58">
        <v>0</v>
      </c>
      <c r="H368" s="58">
        <v>0</v>
      </c>
      <c r="I368" s="58">
        <v>0</v>
      </c>
    </row>
    <row r="369" spans="1:10" s="95" customFormat="1" x14ac:dyDescent="0.25">
      <c r="A369" s="284" t="s">
        <v>127</v>
      </c>
      <c r="B369" s="285"/>
      <c r="C369" s="286"/>
      <c r="D369" s="218" t="s">
        <v>24</v>
      </c>
      <c r="E369" s="219">
        <f t="shared" ref="E369:I369" si="112">SUM(E370)</f>
        <v>0</v>
      </c>
      <c r="F369" s="220">
        <f t="shared" si="112"/>
        <v>0</v>
      </c>
      <c r="G369" s="220">
        <f t="shared" si="112"/>
        <v>0</v>
      </c>
      <c r="H369" s="220">
        <f t="shared" si="112"/>
        <v>0</v>
      </c>
      <c r="I369" s="220">
        <f t="shared" si="112"/>
        <v>0</v>
      </c>
    </row>
    <row r="370" spans="1:10" x14ac:dyDescent="0.25">
      <c r="A370" s="276">
        <v>3</v>
      </c>
      <c r="B370" s="277"/>
      <c r="C370" s="278"/>
      <c r="D370" s="77" t="s">
        <v>6</v>
      </c>
      <c r="E370" s="117">
        <f>SUM(E371+E374)</f>
        <v>0</v>
      </c>
      <c r="F370" s="19">
        <f>SUM(F371+F374)</f>
        <v>0</v>
      </c>
      <c r="G370" s="19">
        <f>SUM(G371+G374)</f>
        <v>0</v>
      </c>
      <c r="H370" s="19">
        <f>SUM(H371+H374)</f>
        <v>0</v>
      </c>
      <c r="I370" s="19">
        <f>SUM(I371+I374)</f>
        <v>0</v>
      </c>
    </row>
    <row r="371" spans="1:10" x14ac:dyDescent="0.25">
      <c r="A371" s="147">
        <v>31</v>
      </c>
      <c r="B371" s="48"/>
      <c r="C371" s="49"/>
      <c r="D371" s="79" t="s">
        <v>7</v>
      </c>
      <c r="E371" s="150">
        <f t="shared" ref="E371:I372" si="113">SUM(E372)</f>
        <v>0</v>
      </c>
      <c r="F371" s="53">
        <f t="shared" si="113"/>
        <v>0</v>
      </c>
      <c r="G371" s="53">
        <f t="shared" si="113"/>
        <v>0</v>
      </c>
      <c r="H371" s="53">
        <f t="shared" si="113"/>
        <v>0</v>
      </c>
      <c r="I371" s="53">
        <f t="shared" si="113"/>
        <v>0</v>
      </c>
    </row>
    <row r="372" spans="1:10" x14ac:dyDescent="0.25">
      <c r="A372" s="147"/>
      <c r="B372" s="38">
        <v>313</v>
      </c>
      <c r="C372" s="39"/>
      <c r="D372" s="80" t="s">
        <v>30</v>
      </c>
      <c r="E372" s="118">
        <f t="shared" si="113"/>
        <v>0</v>
      </c>
      <c r="F372" s="17">
        <f t="shared" si="113"/>
        <v>0</v>
      </c>
      <c r="G372" s="17">
        <f t="shared" si="113"/>
        <v>0</v>
      </c>
      <c r="H372" s="17">
        <f t="shared" si="113"/>
        <v>0</v>
      </c>
      <c r="I372" s="17">
        <f t="shared" si="113"/>
        <v>0</v>
      </c>
    </row>
    <row r="373" spans="1:10" x14ac:dyDescent="0.25">
      <c r="A373" s="147"/>
      <c r="B373" s="89">
        <v>3132</v>
      </c>
      <c r="C373" s="54"/>
      <c r="D373" s="81" t="s">
        <v>31</v>
      </c>
      <c r="E373" s="56">
        <v>0</v>
      </c>
      <c r="F373" s="56">
        <v>0</v>
      </c>
      <c r="G373" s="56">
        <v>0</v>
      </c>
      <c r="H373" s="56">
        <v>0</v>
      </c>
      <c r="I373" s="56">
        <v>0</v>
      </c>
    </row>
    <row r="374" spans="1:10" s="26" customFormat="1" x14ac:dyDescent="0.25">
      <c r="A374" s="47">
        <v>32</v>
      </c>
      <c r="B374" s="148"/>
      <c r="C374" s="149"/>
      <c r="D374" s="107" t="s">
        <v>14</v>
      </c>
      <c r="E374" s="151">
        <f>SUM(E375)</f>
        <v>0</v>
      </c>
      <c r="F374" s="108">
        <f>SUM(F375)</f>
        <v>0</v>
      </c>
      <c r="G374" s="108">
        <f>SUM(G375)</f>
        <v>0</v>
      </c>
      <c r="H374" s="108">
        <f>SUM(H375)</f>
        <v>0</v>
      </c>
      <c r="I374" s="108">
        <f>SUM(I375)</f>
        <v>0</v>
      </c>
    </row>
    <row r="375" spans="1:10" s="14" customFormat="1" x14ac:dyDescent="0.25">
      <c r="A375" s="37"/>
      <c r="B375" s="38">
        <v>322</v>
      </c>
      <c r="C375" s="39"/>
      <c r="D375" s="93" t="s">
        <v>38</v>
      </c>
      <c r="E375" s="118">
        <f t="shared" ref="E375:I375" si="114">SUM(E377)</f>
        <v>0</v>
      </c>
      <c r="F375" s="17">
        <f t="shared" si="114"/>
        <v>0</v>
      </c>
      <c r="G375" s="17">
        <f t="shared" si="114"/>
        <v>0</v>
      </c>
      <c r="H375" s="17">
        <f t="shared" si="114"/>
        <v>0</v>
      </c>
      <c r="I375" s="17">
        <f t="shared" si="114"/>
        <v>0</v>
      </c>
    </row>
    <row r="376" spans="1:10" s="14" customFormat="1" x14ac:dyDescent="0.25">
      <c r="A376" s="222"/>
      <c r="B376" s="226">
        <v>3225</v>
      </c>
      <c r="C376" s="54"/>
      <c r="D376" s="92" t="s">
        <v>43</v>
      </c>
      <c r="E376" s="56">
        <f>SUM(E377)</f>
        <v>0</v>
      </c>
      <c r="F376" s="56">
        <f>SUM(F377)</f>
        <v>0</v>
      </c>
      <c r="G376" s="56">
        <f>SUM(G377)</f>
        <v>0</v>
      </c>
      <c r="H376" s="56">
        <f>SUM(H377)</f>
        <v>0</v>
      </c>
      <c r="I376" s="56">
        <f>SUM(I377)</f>
        <v>0</v>
      </c>
    </row>
    <row r="377" spans="1:10" x14ac:dyDescent="0.25">
      <c r="A377" s="22"/>
      <c r="B377" s="23"/>
      <c r="C377" s="171">
        <v>32251</v>
      </c>
      <c r="D377" s="161" t="s">
        <v>149</v>
      </c>
      <c r="E377" s="159"/>
      <c r="F377" s="159"/>
      <c r="G377" s="159"/>
      <c r="H377" s="159"/>
      <c r="I377" s="159"/>
    </row>
    <row r="378" spans="1:10" ht="15.75" thickBot="1" x14ac:dyDescent="0.3">
      <c r="A378" s="40"/>
      <c r="B378" s="40"/>
      <c r="C378" s="40"/>
      <c r="D378" s="249"/>
      <c r="E378" s="250"/>
      <c r="F378" s="250"/>
      <c r="G378" s="250"/>
      <c r="H378" s="250"/>
      <c r="I378" s="250"/>
    </row>
    <row r="379" spans="1:10" ht="15.75" customHeight="1" thickBot="1" x14ac:dyDescent="0.3">
      <c r="A379" s="251" t="s">
        <v>234</v>
      </c>
      <c r="B379" s="252"/>
      <c r="C379" s="253"/>
      <c r="D379" s="247" t="s">
        <v>235</v>
      </c>
      <c r="E379" s="248">
        <f>SUM(E380+E398+E416+E434)</f>
        <v>2375.5</v>
      </c>
      <c r="F379" s="248">
        <f>SUM(F380+F398+F416+F434)</f>
        <v>4000</v>
      </c>
      <c r="G379" s="248">
        <f>SUM(G380+G398+G416+G434)</f>
        <v>5700</v>
      </c>
      <c r="H379" s="248">
        <f>SUM(H380+H398+H416+H434)</f>
        <v>1500</v>
      </c>
      <c r="I379" s="248">
        <f>SUM(I380+I398+I416+I434)</f>
        <v>1500</v>
      </c>
      <c r="J379" s="141"/>
    </row>
    <row r="380" spans="1:10" s="95" customFormat="1" ht="15" customHeight="1" x14ac:dyDescent="0.25">
      <c r="A380" s="284" t="s">
        <v>129</v>
      </c>
      <c r="B380" s="285"/>
      <c r="C380" s="286"/>
      <c r="D380" s="215" t="s">
        <v>5</v>
      </c>
      <c r="E380" s="216">
        <f t="shared" ref="E380:I380" si="115">SUM(E381)</f>
        <v>2375.5</v>
      </c>
      <c r="F380" s="217">
        <f t="shared" si="115"/>
        <v>3500</v>
      </c>
      <c r="G380" s="217">
        <f t="shared" si="115"/>
        <v>5700</v>
      </c>
      <c r="H380" s="217">
        <f t="shared" si="115"/>
        <v>1500</v>
      </c>
      <c r="I380" s="217">
        <f t="shared" si="115"/>
        <v>1500</v>
      </c>
    </row>
    <row r="381" spans="1:10" s="14" customFormat="1" x14ac:dyDescent="0.25">
      <c r="A381" s="276">
        <v>4</v>
      </c>
      <c r="B381" s="277"/>
      <c r="C381" s="278"/>
      <c r="D381" s="77" t="s">
        <v>1</v>
      </c>
      <c r="E381" s="117">
        <f t="shared" ref="E381:I382" si="116">SUM(E382)</f>
        <v>2375.5</v>
      </c>
      <c r="F381" s="117">
        <f t="shared" si="116"/>
        <v>3500</v>
      </c>
      <c r="G381" s="117">
        <f t="shared" si="116"/>
        <v>5700</v>
      </c>
      <c r="H381" s="117">
        <f t="shared" si="116"/>
        <v>1500</v>
      </c>
      <c r="I381" s="117">
        <f t="shared" si="116"/>
        <v>1500</v>
      </c>
    </row>
    <row r="382" spans="1:10" s="50" customFormat="1" x14ac:dyDescent="0.25">
      <c r="A382" s="47">
        <v>42</v>
      </c>
      <c r="B382" s="48"/>
      <c r="C382" s="49"/>
      <c r="D382" s="79" t="s">
        <v>23</v>
      </c>
      <c r="E382" s="150">
        <f t="shared" si="116"/>
        <v>2375.5</v>
      </c>
      <c r="F382" s="150">
        <f t="shared" si="116"/>
        <v>3500</v>
      </c>
      <c r="G382" s="150">
        <f t="shared" si="116"/>
        <v>5700</v>
      </c>
      <c r="H382" s="150">
        <f t="shared" si="116"/>
        <v>1500</v>
      </c>
      <c r="I382" s="150">
        <f t="shared" si="116"/>
        <v>1500</v>
      </c>
    </row>
    <row r="383" spans="1:10" s="63" customFormat="1" ht="15" customHeight="1" x14ac:dyDescent="0.2">
      <c r="A383" s="59"/>
      <c r="B383" s="60">
        <v>422</v>
      </c>
      <c r="C383" s="61"/>
      <c r="D383" s="59" t="s">
        <v>74</v>
      </c>
      <c r="E383" s="62">
        <f>SUM(E384+E387+E390+E393+E396)</f>
        <v>2375.5</v>
      </c>
      <c r="F383" s="62">
        <f>SUM(F384+F387+F390+F393+F396)</f>
        <v>3500</v>
      </c>
      <c r="G383" s="62">
        <f>SUM(G384+G387+G390+G393+G396)</f>
        <v>5700</v>
      </c>
      <c r="H383" s="62">
        <f>SUM(H384+H387+H390+H393+H396)</f>
        <v>1500</v>
      </c>
      <c r="I383" s="62">
        <f>SUM(I384+I387+I390+I393+I396)</f>
        <v>1500</v>
      </c>
    </row>
    <row r="384" spans="1:10" s="43" customFormat="1" ht="15" customHeight="1" x14ac:dyDescent="0.2">
      <c r="A384" s="42"/>
      <c r="B384" s="227">
        <v>4221</v>
      </c>
      <c r="C384" s="64"/>
      <c r="D384" s="85" t="s">
        <v>75</v>
      </c>
      <c r="E384" s="65">
        <f>SUM(E385:E386)</f>
        <v>2375.5</v>
      </c>
      <c r="F384" s="65">
        <f>SUM(F385:F386)</f>
        <v>2500</v>
      </c>
      <c r="G384" s="65">
        <f>SUM(G385:G386)</f>
        <v>500</v>
      </c>
      <c r="H384" s="65">
        <f>SUM(H385:H386)</f>
        <v>0</v>
      </c>
      <c r="I384" s="65">
        <f>SUM(I385:I386)</f>
        <v>0</v>
      </c>
    </row>
    <row r="385" spans="1:9" s="43" customFormat="1" ht="15" customHeight="1" x14ac:dyDescent="0.2">
      <c r="A385" s="42"/>
      <c r="B385" s="44"/>
      <c r="C385" s="231">
        <v>42211</v>
      </c>
      <c r="D385" s="229" t="s">
        <v>199</v>
      </c>
      <c r="E385" s="230">
        <v>2375.5</v>
      </c>
      <c r="F385" s="230">
        <v>2500</v>
      </c>
      <c r="G385" s="230">
        <v>0</v>
      </c>
      <c r="H385" s="230">
        <v>0</v>
      </c>
      <c r="I385" s="230">
        <v>0</v>
      </c>
    </row>
    <row r="386" spans="1:9" s="43" customFormat="1" ht="15" customHeight="1" x14ac:dyDescent="0.2">
      <c r="A386" s="42"/>
      <c r="B386" s="44"/>
      <c r="C386" s="232">
        <v>42212</v>
      </c>
      <c r="D386" s="229" t="s">
        <v>200</v>
      </c>
      <c r="E386" s="230">
        <v>0</v>
      </c>
      <c r="F386" s="230">
        <v>0</v>
      </c>
      <c r="G386" s="230">
        <v>500</v>
      </c>
      <c r="H386" s="230"/>
      <c r="I386" s="230"/>
    </row>
    <row r="387" spans="1:9" s="43" customFormat="1" ht="15" customHeight="1" x14ac:dyDescent="0.2">
      <c r="A387" s="42"/>
      <c r="B387" s="227">
        <v>4222</v>
      </c>
      <c r="C387" s="64"/>
      <c r="D387" s="85" t="s">
        <v>76</v>
      </c>
      <c r="E387" s="65">
        <f>SUM(E388:E389)</f>
        <v>0</v>
      </c>
      <c r="F387" s="65">
        <f>SUM(F388:F389)</f>
        <v>0</v>
      </c>
      <c r="G387" s="65">
        <f>SUM(G388:G389)</f>
        <v>0</v>
      </c>
      <c r="H387" s="65">
        <f>SUM(H388:H389)</f>
        <v>0</v>
      </c>
      <c r="I387" s="65">
        <f>SUM(I388:I389)</f>
        <v>0</v>
      </c>
    </row>
    <row r="388" spans="1:9" s="43" customFormat="1" ht="15" customHeight="1" x14ac:dyDescent="0.2">
      <c r="A388" s="42"/>
      <c r="B388" s="44"/>
      <c r="C388" s="232">
        <v>42221</v>
      </c>
      <c r="D388" s="229" t="s">
        <v>201</v>
      </c>
      <c r="E388" s="230">
        <v>0</v>
      </c>
      <c r="F388" s="230">
        <v>0</v>
      </c>
      <c r="G388" s="230"/>
      <c r="H388" s="230"/>
      <c r="I388" s="230"/>
    </row>
    <row r="389" spans="1:9" s="43" customFormat="1" ht="15" customHeight="1" x14ac:dyDescent="0.2">
      <c r="A389" s="42"/>
      <c r="B389" s="44"/>
      <c r="C389" s="232">
        <v>42221</v>
      </c>
      <c r="D389" s="229" t="s">
        <v>202</v>
      </c>
      <c r="E389" s="230">
        <v>0</v>
      </c>
      <c r="F389" s="230">
        <v>0</v>
      </c>
      <c r="G389" s="230"/>
      <c r="H389" s="230"/>
      <c r="I389" s="230"/>
    </row>
    <row r="390" spans="1:9" s="43" customFormat="1" ht="15" customHeight="1" x14ac:dyDescent="0.2">
      <c r="A390" s="42"/>
      <c r="B390" s="227">
        <v>4223</v>
      </c>
      <c r="C390" s="233"/>
      <c r="D390" s="85" t="s">
        <v>135</v>
      </c>
      <c r="E390" s="65">
        <f>SUM(E391:E392)</f>
        <v>0</v>
      </c>
      <c r="F390" s="65">
        <f>SUM(F391:F392)</f>
        <v>0</v>
      </c>
      <c r="G390" s="65">
        <f>SUM(G391:G392)</f>
        <v>500</v>
      </c>
      <c r="H390" s="65">
        <f>SUM(H391:H392)</f>
        <v>0</v>
      </c>
      <c r="I390" s="65">
        <f>SUM(I391:I392)</f>
        <v>0</v>
      </c>
    </row>
    <row r="391" spans="1:9" s="43" customFormat="1" ht="15" customHeight="1" x14ac:dyDescent="0.2">
      <c r="A391" s="42"/>
      <c r="B391" s="44"/>
      <c r="C391" s="232">
        <v>42231</v>
      </c>
      <c r="D391" s="229" t="s">
        <v>203</v>
      </c>
      <c r="E391" s="230">
        <v>0</v>
      </c>
      <c r="F391" s="230">
        <v>0</v>
      </c>
      <c r="G391" s="230"/>
      <c r="H391" s="230"/>
      <c r="I391" s="230"/>
    </row>
    <row r="392" spans="1:9" s="43" customFormat="1" ht="15" customHeight="1" x14ac:dyDescent="0.2">
      <c r="A392" s="42"/>
      <c r="B392" s="44"/>
      <c r="C392" s="232">
        <v>42232</v>
      </c>
      <c r="D392" s="229" t="s">
        <v>204</v>
      </c>
      <c r="E392" s="230">
        <v>0</v>
      </c>
      <c r="F392" s="230">
        <v>0</v>
      </c>
      <c r="G392" s="230">
        <v>500</v>
      </c>
      <c r="H392" s="230"/>
      <c r="I392" s="230"/>
    </row>
    <row r="393" spans="1:9" s="43" customFormat="1" ht="15" customHeight="1" x14ac:dyDescent="0.2">
      <c r="A393" s="42"/>
      <c r="B393" s="227">
        <v>4226</v>
      </c>
      <c r="C393" s="233"/>
      <c r="D393" s="85" t="s">
        <v>78</v>
      </c>
      <c r="E393" s="65">
        <f>SUM(E394:E395)</f>
        <v>0</v>
      </c>
      <c r="F393" s="65">
        <f>SUM(F394:F395)</f>
        <v>0</v>
      </c>
      <c r="G393" s="65">
        <f>SUM(G394:G395)</f>
        <v>700</v>
      </c>
      <c r="H393" s="65">
        <f>SUM(H394:H395)</f>
        <v>0</v>
      </c>
      <c r="I393" s="65">
        <f>SUM(I394:I395)</f>
        <v>0</v>
      </c>
    </row>
    <row r="394" spans="1:9" s="43" customFormat="1" ht="15" customHeight="1" x14ac:dyDescent="0.2">
      <c r="A394" s="223"/>
      <c r="B394" s="224"/>
      <c r="C394" s="234">
        <v>42261</v>
      </c>
      <c r="D394" s="235" t="s">
        <v>205</v>
      </c>
      <c r="E394" s="236">
        <v>0</v>
      </c>
      <c r="F394" s="236">
        <v>0</v>
      </c>
      <c r="G394" s="236"/>
      <c r="H394" s="236"/>
      <c r="I394" s="236"/>
    </row>
    <row r="395" spans="1:9" s="43" customFormat="1" ht="15" customHeight="1" x14ac:dyDescent="0.2">
      <c r="A395" s="223"/>
      <c r="B395" s="224"/>
      <c r="C395" s="234">
        <v>42262</v>
      </c>
      <c r="D395" s="235" t="s">
        <v>206</v>
      </c>
      <c r="E395" s="236">
        <v>0</v>
      </c>
      <c r="F395" s="236">
        <v>0</v>
      </c>
      <c r="G395" s="236">
        <v>700</v>
      </c>
      <c r="H395" s="236"/>
      <c r="I395" s="236"/>
    </row>
    <row r="396" spans="1:9" s="43" customFormat="1" ht="15" customHeight="1" x14ac:dyDescent="0.2">
      <c r="A396" s="42"/>
      <c r="B396" s="227">
        <v>4227</v>
      </c>
      <c r="C396" s="233"/>
      <c r="D396" s="85" t="s">
        <v>79</v>
      </c>
      <c r="E396" s="65">
        <f>SUM(E397)</f>
        <v>0</v>
      </c>
      <c r="F396" s="65">
        <f>SUM(F397)</f>
        <v>1000</v>
      </c>
      <c r="G396" s="65">
        <f>SUM(G397)</f>
        <v>4000</v>
      </c>
      <c r="H396" s="65">
        <f>SUM(H397)</f>
        <v>1500</v>
      </c>
      <c r="I396" s="65">
        <f>SUM(I397)</f>
        <v>1500</v>
      </c>
    </row>
    <row r="397" spans="1:9" s="43" customFormat="1" ht="15" customHeight="1" thickBot="1" x14ac:dyDescent="0.25">
      <c r="A397" s="45"/>
      <c r="B397" s="46"/>
      <c r="C397" s="237">
        <v>42273</v>
      </c>
      <c r="D397" s="238" t="s">
        <v>207</v>
      </c>
      <c r="E397" s="239">
        <v>0</v>
      </c>
      <c r="F397" s="239">
        <v>1000</v>
      </c>
      <c r="G397" s="239">
        <v>4000</v>
      </c>
      <c r="H397" s="239">
        <v>1500</v>
      </c>
      <c r="I397" s="239">
        <v>1500</v>
      </c>
    </row>
    <row r="398" spans="1:9" s="95" customFormat="1" x14ac:dyDescent="0.25">
      <c r="A398" s="284" t="s">
        <v>32</v>
      </c>
      <c r="B398" s="285"/>
      <c r="C398" s="286"/>
      <c r="D398" s="221" t="s">
        <v>22</v>
      </c>
      <c r="E398" s="216">
        <f t="shared" ref="E398:I398" si="117">SUM(E399)</f>
        <v>0</v>
      </c>
      <c r="F398" s="217">
        <f t="shared" si="117"/>
        <v>0</v>
      </c>
      <c r="G398" s="217">
        <f t="shared" si="117"/>
        <v>0</v>
      </c>
      <c r="H398" s="217">
        <f t="shared" si="117"/>
        <v>0</v>
      </c>
      <c r="I398" s="217">
        <f t="shared" si="117"/>
        <v>0</v>
      </c>
    </row>
    <row r="399" spans="1:9" x14ac:dyDescent="0.25">
      <c r="A399" s="276">
        <v>4</v>
      </c>
      <c r="B399" s="277"/>
      <c r="C399" s="278"/>
      <c r="D399" s="77" t="s">
        <v>1</v>
      </c>
      <c r="E399" s="117">
        <f t="shared" ref="E399:I400" si="118">SUM(E400)</f>
        <v>0</v>
      </c>
      <c r="F399" s="117">
        <f t="shared" si="118"/>
        <v>0</v>
      </c>
      <c r="G399" s="117">
        <f t="shared" si="118"/>
        <v>0</v>
      </c>
      <c r="H399" s="117">
        <f t="shared" si="118"/>
        <v>0</v>
      </c>
      <c r="I399" s="117">
        <f t="shared" si="118"/>
        <v>0</v>
      </c>
    </row>
    <row r="400" spans="1:9" s="26" customFormat="1" x14ac:dyDescent="0.25">
      <c r="A400" s="47">
        <v>42</v>
      </c>
      <c r="B400" s="48"/>
      <c r="C400" s="49"/>
      <c r="D400" s="79" t="s">
        <v>23</v>
      </c>
      <c r="E400" s="150">
        <f t="shared" si="118"/>
        <v>0</v>
      </c>
      <c r="F400" s="150">
        <f t="shared" si="118"/>
        <v>0</v>
      </c>
      <c r="G400" s="150">
        <f t="shared" si="118"/>
        <v>0</v>
      </c>
      <c r="H400" s="150">
        <f t="shared" si="118"/>
        <v>0</v>
      </c>
      <c r="I400" s="150">
        <f t="shared" si="118"/>
        <v>0</v>
      </c>
    </row>
    <row r="401" spans="1:9" s="14" customFormat="1" x14ac:dyDescent="0.25">
      <c r="A401" s="59"/>
      <c r="B401" s="60">
        <v>422</v>
      </c>
      <c r="C401" s="61"/>
      <c r="D401" s="59" t="s">
        <v>74</v>
      </c>
      <c r="E401" s="62">
        <f>SUM(E402+E405+E408+E411+E414)</f>
        <v>0</v>
      </c>
      <c r="F401" s="62">
        <f>SUM(F402+F405+F408+F411+F414)</f>
        <v>0</v>
      </c>
      <c r="G401" s="62">
        <f>SUM(G402+G405+G408+G411+G414)</f>
        <v>0</v>
      </c>
      <c r="H401" s="62">
        <f>SUM(H402+H405+H408+H411+H414)</f>
        <v>0</v>
      </c>
      <c r="I401" s="62">
        <f>SUM(I402+I405+I408+I411+I414)</f>
        <v>0</v>
      </c>
    </row>
    <row r="402" spans="1:9" x14ac:dyDescent="0.25">
      <c r="A402" s="83"/>
      <c r="B402" s="228">
        <v>4221</v>
      </c>
      <c r="C402" s="84"/>
      <c r="D402" s="144" t="s">
        <v>75</v>
      </c>
      <c r="E402" s="65">
        <f>SUM(E403:E404)</f>
        <v>0</v>
      </c>
      <c r="F402" s="65">
        <f>SUM(F403:F404)</f>
        <v>0</v>
      </c>
      <c r="G402" s="65">
        <f>SUM(G403:G404)</f>
        <v>0</v>
      </c>
      <c r="H402" s="65">
        <f>SUM(H403:H404)</f>
        <v>0</v>
      </c>
      <c r="I402" s="65">
        <f>SUM(I403:I404)</f>
        <v>0</v>
      </c>
    </row>
    <row r="403" spans="1:9" x14ac:dyDescent="0.25">
      <c r="A403" s="42"/>
      <c r="B403" s="44"/>
      <c r="C403" s="231">
        <v>42211</v>
      </c>
      <c r="D403" s="229" t="s">
        <v>199</v>
      </c>
      <c r="E403" s="230"/>
      <c r="F403" s="230"/>
      <c r="G403" s="230"/>
      <c r="H403" s="230"/>
      <c r="I403" s="230"/>
    </row>
    <row r="404" spans="1:9" x14ac:dyDescent="0.25">
      <c r="A404" s="42"/>
      <c r="B404" s="44"/>
      <c r="C404" s="232">
        <v>42212</v>
      </c>
      <c r="D404" s="229" t="s">
        <v>200</v>
      </c>
      <c r="E404" s="230"/>
      <c r="F404" s="230"/>
      <c r="G404" s="230"/>
      <c r="H404" s="230"/>
      <c r="I404" s="230"/>
    </row>
    <row r="405" spans="1:9" x14ac:dyDescent="0.25">
      <c r="A405" s="42"/>
      <c r="B405" s="227">
        <v>4222</v>
      </c>
      <c r="C405" s="64"/>
      <c r="D405" s="85" t="s">
        <v>76</v>
      </c>
      <c r="E405" s="65">
        <f>SUM(E406:E407)</f>
        <v>0</v>
      </c>
      <c r="F405" s="65">
        <f>SUM(F406:F407)</f>
        <v>0</v>
      </c>
      <c r="G405" s="65">
        <f>SUM(G406:G407)</f>
        <v>0</v>
      </c>
      <c r="H405" s="65">
        <f>SUM(H406:H407)</f>
        <v>0</v>
      </c>
      <c r="I405" s="65">
        <f>SUM(I406:I407)</f>
        <v>0</v>
      </c>
    </row>
    <row r="406" spans="1:9" x14ac:dyDescent="0.25">
      <c r="A406" s="42"/>
      <c r="B406" s="44"/>
      <c r="C406" s="232">
        <v>42221</v>
      </c>
      <c r="D406" s="229" t="s">
        <v>201</v>
      </c>
      <c r="E406" s="230"/>
      <c r="F406" s="230"/>
      <c r="G406" s="230"/>
      <c r="H406" s="230"/>
      <c r="I406" s="230"/>
    </row>
    <row r="407" spans="1:9" x14ac:dyDescent="0.25">
      <c r="A407" s="42"/>
      <c r="B407" s="44"/>
      <c r="C407" s="232">
        <v>42221</v>
      </c>
      <c r="D407" s="229" t="s">
        <v>202</v>
      </c>
      <c r="E407" s="230"/>
      <c r="F407" s="230"/>
      <c r="G407" s="230"/>
      <c r="H407" s="230"/>
      <c r="I407" s="230"/>
    </row>
    <row r="408" spans="1:9" x14ac:dyDescent="0.25">
      <c r="A408" s="42"/>
      <c r="B408" s="227">
        <v>4223</v>
      </c>
      <c r="C408" s="233"/>
      <c r="D408" s="85" t="s">
        <v>135</v>
      </c>
      <c r="E408" s="65">
        <f>SUM(E409:E410)</f>
        <v>0</v>
      </c>
      <c r="F408" s="65">
        <f>SUM(F409:F410)</f>
        <v>0</v>
      </c>
      <c r="G408" s="65">
        <f>SUM(G409:G410)</f>
        <v>0</v>
      </c>
      <c r="H408" s="65">
        <f>SUM(H409:H410)</f>
        <v>0</v>
      </c>
      <c r="I408" s="65">
        <f>SUM(I409:I410)</f>
        <v>0</v>
      </c>
    </row>
    <row r="409" spans="1:9" x14ac:dyDescent="0.25">
      <c r="A409" s="42"/>
      <c r="B409" s="44"/>
      <c r="C409" s="232">
        <v>42231</v>
      </c>
      <c r="D409" s="229" t="s">
        <v>203</v>
      </c>
      <c r="E409" s="230"/>
      <c r="F409" s="230"/>
      <c r="G409" s="230"/>
      <c r="H409" s="230"/>
      <c r="I409" s="230"/>
    </row>
    <row r="410" spans="1:9" x14ac:dyDescent="0.25">
      <c r="A410" s="42"/>
      <c r="B410" s="44"/>
      <c r="C410" s="232">
        <v>42232</v>
      </c>
      <c r="D410" s="229" t="s">
        <v>204</v>
      </c>
      <c r="E410" s="230"/>
      <c r="F410" s="230"/>
      <c r="G410" s="230"/>
      <c r="H410" s="230"/>
      <c r="I410" s="230"/>
    </row>
    <row r="411" spans="1:9" x14ac:dyDescent="0.25">
      <c r="A411" s="42"/>
      <c r="B411" s="227">
        <v>4226</v>
      </c>
      <c r="C411" s="233"/>
      <c r="D411" s="85" t="s">
        <v>78</v>
      </c>
      <c r="E411" s="65">
        <f>SUM(E412:E413)</f>
        <v>0</v>
      </c>
      <c r="F411" s="65">
        <f>SUM(F412:F413)</f>
        <v>0</v>
      </c>
      <c r="G411" s="65">
        <f>SUM(G412:G413)</f>
        <v>0</v>
      </c>
      <c r="H411" s="65">
        <f>SUM(H412:H413)</f>
        <v>0</v>
      </c>
      <c r="I411" s="65">
        <f>SUM(I412:I413)</f>
        <v>0</v>
      </c>
    </row>
    <row r="412" spans="1:9" x14ac:dyDescent="0.25">
      <c r="A412" s="223"/>
      <c r="B412" s="224"/>
      <c r="C412" s="234">
        <v>42261</v>
      </c>
      <c r="D412" s="235" t="s">
        <v>205</v>
      </c>
      <c r="E412" s="236"/>
      <c r="F412" s="236"/>
      <c r="G412" s="236"/>
      <c r="H412" s="236"/>
      <c r="I412" s="236"/>
    </row>
    <row r="413" spans="1:9" x14ac:dyDescent="0.25">
      <c r="A413" s="223"/>
      <c r="B413" s="224"/>
      <c r="C413" s="234">
        <v>42262</v>
      </c>
      <c r="D413" s="235" t="s">
        <v>206</v>
      </c>
      <c r="E413" s="236"/>
      <c r="F413" s="236"/>
      <c r="G413" s="236"/>
      <c r="H413" s="236"/>
      <c r="I413" s="236"/>
    </row>
    <row r="414" spans="1:9" x14ac:dyDescent="0.25">
      <c r="A414" s="42"/>
      <c r="B414" s="227">
        <v>4227</v>
      </c>
      <c r="C414" s="233"/>
      <c r="D414" s="85" t="s">
        <v>79</v>
      </c>
      <c r="E414" s="65">
        <f>SUM(E415)</f>
        <v>0</v>
      </c>
      <c r="F414" s="65">
        <f>SUM(F415)</f>
        <v>0</v>
      </c>
      <c r="G414" s="65">
        <f>SUM(G415)</f>
        <v>0</v>
      </c>
      <c r="H414" s="65">
        <f>SUM(H415)</f>
        <v>0</v>
      </c>
      <c r="I414" s="65">
        <f>SUM(I415)</f>
        <v>0</v>
      </c>
    </row>
    <row r="415" spans="1:9" ht="15.75" thickBot="1" x14ac:dyDescent="0.3">
      <c r="A415" s="45"/>
      <c r="B415" s="46"/>
      <c r="C415" s="237">
        <v>42273</v>
      </c>
      <c r="D415" s="238" t="s">
        <v>207</v>
      </c>
      <c r="E415" s="239"/>
      <c r="F415" s="239"/>
      <c r="G415" s="239"/>
      <c r="H415" s="239"/>
      <c r="I415" s="239"/>
    </row>
    <row r="416" spans="1:9" s="95" customFormat="1" x14ac:dyDescent="0.25">
      <c r="A416" s="284" t="s">
        <v>86</v>
      </c>
      <c r="B416" s="285"/>
      <c r="C416" s="286"/>
      <c r="D416" s="221" t="s">
        <v>21</v>
      </c>
      <c r="E416" s="216">
        <f t="shared" ref="E416:I416" si="119">SUM(E417)</f>
        <v>0</v>
      </c>
      <c r="F416" s="217">
        <f t="shared" si="119"/>
        <v>0</v>
      </c>
      <c r="G416" s="217">
        <f t="shared" si="119"/>
        <v>0</v>
      </c>
      <c r="H416" s="217">
        <f t="shared" si="119"/>
        <v>0</v>
      </c>
      <c r="I416" s="217">
        <f t="shared" si="119"/>
        <v>0</v>
      </c>
    </row>
    <row r="417" spans="1:9" x14ac:dyDescent="0.25">
      <c r="A417" s="276">
        <v>4</v>
      </c>
      <c r="B417" s="277"/>
      <c r="C417" s="278"/>
      <c r="D417" s="77" t="s">
        <v>1</v>
      </c>
      <c r="E417" s="117">
        <f t="shared" ref="E417:I418" si="120">SUM(E418)</f>
        <v>0</v>
      </c>
      <c r="F417" s="117">
        <f t="shared" si="120"/>
        <v>0</v>
      </c>
      <c r="G417" s="117">
        <f t="shared" si="120"/>
        <v>0</v>
      </c>
      <c r="H417" s="117">
        <f t="shared" si="120"/>
        <v>0</v>
      </c>
      <c r="I417" s="117">
        <f t="shared" si="120"/>
        <v>0</v>
      </c>
    </row>
    <row r="418" spans="1:9" s="26" customFormat="1" x14ac:dyDescent="0.25">
      <c r="A418" s="47">
        <v>42</v>
      </c>
      <c r="B418" s="48"/>
      <c r="C418" s="49"/>
      <c r="D418" s="79" t="s">
        <v>23</v>
      </c>
      <c r="E418" s="150">
        <f t="shared" si="120"/>
        <v>0</v>
      </c>
      <c r="F418" s="150">
        <f t="shared" si="120"/>
        <v>0</v>
      </c>
      <c r="G418" s="150">
        <f t="shared" si="120"/>
        <v>0</v>
      </c>
      <c r="H418" s="150">
        <f t="shared" si="120"/>
        <v>0</v>
      </c>
      <c r="I418" s="150">
        <f t="shared" si="120"/>
        <v>0</v>
      </c>
    </row>
    <row r="419" spans="1:9" s="14" customFormat="1" x14ac:dyDescent="0.25">
      <c r="A419" s="59"/>
      <c r="B419" s="60">
        <v>422</v>
      </c>
      <c r="C419" s="61"/>
      <c r="D419" s="59" t="s">
        <v>74</v>
      </c>
      <c r="E419" s="62">
        <f>SUM(E420+E423+E426+E429+E432)</f>
        <v>0</v>
      </c>
      <c r="F419" s="62">
        <f>SUM(F420+F423+F426+F429+F432)</f>
        <v>0</v>
      </c>
      <c r="G419" s="62">
        <f>SUM(G420+G423+G426+G429+G432)</f>
        <v>0</v>
      </c>
      <c r="H419" s="62">
        <f>SUM(H420+H423+H426+H429+H432)</f>
        <v>0</v>
      </c>
      <c r="I419" s="62">
        <f>SUM(I420+I423+I426+I429+I432)</f>
        <v>0</v>
      </c>
    </row>
    <row r="420" spans="1:9" x14ac:dyDescent="0.25">
      <c r="A420" s="83"/>
      <c r="B420" s="228">
        <v>4221</v>
      </c>
      <c r="C420" s="84"/>
      <c r="D420" s="144" t="s">
        <v>75</v>
      </c>
      <c r="E420" s="65">
        <f>SUM(E421:E422)</f>
        <v>0</v>
      </c>
      <c r="F420" s="65">
        <f>SUM(F421:F422)</f>
        <v>0</v>
      </c>
      <c r="G420" s="65">
        <f>SUM(G421:G422)</f>
        <v>0</v>
      </c>
      <c r="H420" s="65">
        <f>SUM(H421:H422)</f>
        <v>0</v>
      </c>
      <c r="I420" s="65">
        <f>SUM(I421:I422)</f>
        <v>0</v>
      </c>
    </row>
    <row r="421" spans="1:9" x14ac:dyDescent="0.25">
      <c r="A421" s="42"/>
      <c r="B421" s="44"/>
      <c r="C421" s="231">
        <v>42211</v>
      </c>
      <c r="D421" s="229" t="s">
        <v>199</v>
      </c>
      <c r="E421" s="230"/>
      <c r="F421" s="230"/>
      <c r="G421" s="230"/>
      <c r="H421" s="230"/>
      <c r="I421" s="230"/>
    </row>
    <row r="422" spans="1:9" x14ac:dyDescent="0.25">
      <c r="A422" s="42"/>
      <c r="B422" s="44"/>
      <c r="C422" s="232">
        <v>42212</v>
      </c>
      <c r="D422" s="229" t="s">
        <v>200</v>
      </c>
      <c r="E422" s="230"/>
      <c r="F422" s="230"/>
      <c r="G422" s="230"/>
      <c r="H422" s="230"/>
      <c r="I422" s="230"/>
    </row>
    <row r="423" spans="1:9" x14ac:dyDescent="0.25">
      <c r="A423" s="42"/>
      <c r="B423" s="227">
        <v>4222</v>
      </c>
      <c r="C423" s="64"/>
      <c r="D423" s="85" t="s">
        <v>76</v>
      </c>
      <c r="E423" s="65">
        <f>SUM(E424:E425)</f>
        <v>0</v>
      </c>
      <c r="F423" s="65">
        <f>SUM(F424:F425)</f>
        <v>0</v>
      </c>
      <c r="G423" s="65">
        <f>SUM(G424:G425)</f>
        <v>0</v>
      </c>
      <c r="H423" s="65">
        <f>SUM(H424:H425)</f>
        <v>0</v>
      </c>
      <c r="I423" s="65">
        <f>SUM(I424:I425)</f>
        <v>0</v>
      </c>
    </row>
    <row r="424" spans="1:9" x14ac:dyDescent="0.25">
      <c r="A424" s="42"/>
      <c r="B424" s="44"/>
      <c r="C424" s="232">
        <v>42221</v>
      </c>
      <c r="D424" s="229" t="s">
        <v>201</v>
      </c>
      <c r="E424" s="230"/>
      <c r="F424" s="230"/>
      <c r="G424" s="230"/>
      <c r="H424" s="230"/>
      <c r="I424" s="230"/>
    </row>
    <row r="425" spans="1:9" x14ac:dyDescent="0.25">
      <c r="A425" s="42"/>
      <c r="B425" s="44"/>
      <c r="C425" s="232">
        <v>42221</v>
      </c>
      <c r="D425" s="229" t="s">
        <v>202</v>
      </c>
      <c r="E425" s="230"/>
      <c r="F425" s="230"/>
      <c r="G425" s="230"/>
      <c r="H425" s="230"/>
      <c r="I425" s="230"/>
    </row>
    <row r="426" spans="1:9" x14ac:dyDescent="0.25">
      <c r="A426" s="42"/>
      <c r="B426" s="227">
        <v>4223</v>
      </c>
      <c r="C426" s="233"/>
      <c r="D426" s="85" t="s">
        <v>135</v>
      </c>
      <c r="E426" s="65">
        <f>SUM(E427:E428)</f>
        <v>0</v>
      </c>
      <c r="F426" s="65">
        <f>SUM(F427:F428)</f>
        <v>0</v>
      </c>
      <c r="G426" s="65">
        <f>SUM(G427:G428)</f>
        <v>0</v>
      </c>
      <c r="H426" s="65">
        <f>SUM(H427:H428)</f>
        <v>0</v>
      </c>
      <c r="I426" s="65">
        <f>SUM(I427:I428)</f>
        <v>0</v>
      </c>
    </row>
    <row r="427" spans="1:9" x14ac:dyDescent="0.25">
      <c r="A427" s="42"/>
      <c r="B427" s="44"/>
      <c r="C427" s="232">
        <v>42231</v>
      </c>
      <c r="D427" s="229" t="s">
        <v>203</v>
      </c>
      <c r="E427" s="230"/>
      <c r="F427" s="230"/>
      <c r="G427" s="230"/>
      <c r="H427" s="230"/>
      <c r="I427" s="230"/>
    </row>
    <row r="428" spans="1:9" x14ac:dyDescent="0.25">
      <c r="A428" s="42"/>
      <c r="B428" s="44"/>
      <c r="C428" s="232">
        <v>42232</v>
      </c>
      <c r="D428" s="229" t="s">
        <v>204</v>
      </c>
      <c r="E428" s="230"/>
      <c r="F428" s="230"/>
      <c r="G428" s="230"/>
      <c r="H428" s="230"/>
      <c r="I428" s="230"/>
    </row>
    <row r="429" spans="1:9" x14ac:dyDescent="0.25">
      <c r="A429" s="42"/>
      <c r="B429" s="227">
        <v>4226</v>
      </c>
      <c r="C429" s="233"/>
      <c r="D429" s="85" t="s">
        <v>78</v>
      </c>
      <c r="E429" s="65">
        <f>SUM(E430:E431)</f>
        <v>0</v>
      </c>
      <c r="F429" s="65">
        <f>SUM(F430:F431)</f>
        <v>0</v>
      </c>
      <c r="G429" s="65">
        <f>SUM(G430:G431)</f>
        <v>0</v>
      </c>
      <c r="H429" s="65">
        <f>SUM(H430:H431)</f>
        <v>0</v>
      </c>
      <c r="I429" s="65">
        <f>SUM(I430:I431)</f>
        <v>0</v>
      </c>
    </row>
    <row r="430" spans="1:9" x14ac:dyDescent="0.25">
      <c r="A430" s="223"/>
      <c r="B430" s="224"/>
      <c r="C430" s="234">
        <v>42261</v>
      </c>
      <c r="D430" s="235" t="s">
        <v>205</v>
      </c>
      <c r="E430" s="236"/>
      <c r="F430" s="236"/>
      <c r="G430" s="236"/>
      <c r="H430" s="236"/>
      <c r="I430" s="236"/>
    </row>
    <row r="431" spans="1:9" x14ac:dyDescent="0.25">
      <c r="A431" s="223"/>
      <c r="B431" s="224"/>
      <c r="C431" s="234">
        <v>42262</v>
      </c>
      <c r="D431" s="235" t="s">
        <v>206</v>
      </c>
      <c r="E431" s="236"/>
      <c r="F431" s="236"/>
      <c r="G431" s="236"/>
      <c r="H431" s="236"/>
      <c r="I431" s="236"/>
    </row>
    <row r="432" spans="1:9" x14ac:dyDescent="0.25">
      <c r="A432" s="42"/>
      <c r="B432" s="227">
        <v>4227</v>
      </c>
      <c r="C432" s="233"/>
      <c r="D432" s="85" t="s">
        <v>79</v>
      </c>
      <c r="E432" s="65">
        <f>SUM(E433)</f>
        <v>0</v>
      </c>
      <c r="F432" s="65">
        <f>SUM(F433)</f>
        <v>0</v>
      </c>
      <c r="G432" s="65">
        <f>SUM(G433)</f>
        <v>0</v>
      </c>
      <c r="H432" s="65">
        <f>SUM(H433)</f>
        <v>0</v>
      </c>
      <c r="I432" s="65">
        <f>SUM(I433)</f>
        <v>0</v>
      </c>
    </row>
    <row r="433" spans="1:9" ht="15.75" thickBot="1" x14ac:dyDescent="0.3">
      <c r="A433" s="45"/>
      <c r="B433" s="46"/>
      <c r="C433" s="237">
        <v>42273</v>
      </c>
      <c r="D433" s="238" t="s">
        <v>207</v>
      </c>
      <c r="E433" s="239"/>
      <c r="F433" s="239"/>
      <c r="G433" s="239"/>
      <c r="H433" s="239"/>
      <c r="I433" s="239"/>
    </row>
    <row r="434" spans="1:9" s="95" customFormat="1" x14ac:dyDescent="0.25">
      <c r="A434" s="284" t="s">
        <v>80</v>
      </c>
      <c r="B434" s="285"/>
      <c r="C434" s="286"/>
      <c r="D434" s="225" t="s">
        <v>24</v>
      </c>
      <c r="E434" s="216">
        <f t="shared" ref="E434:I434" si="121">SUM(E435)</f>
        <v>0</v>
      </c>
      <c r="F434" s="217">
        <f t="shared" si="121"/>
        <v>500</v>
      </c>
      <c r="G434" s="217">
        <f t="shared" si="121"/>
        <v>0</v>
      </c>
      <c r="H434" s="217">
        <f t="shared" si="121"/>
        <v>0</v>
      </c>
      <c r="I434" s="217">
        <f t="shared" si="121"/>
        <v>0</v>
      </c>
    </row>
    <row r="435" spans="1:9" x14ac:dyDescent="0.25">
      <c r="A435" s="276">
        <v>4</v>
      </c>
      <c r="B435" s="277"/>
      <c r="C435" s="278"/>
      <c r="D435" s="77" t="s">
        <v>1</v>
      </c>
      <c r="E435" s="117">
        <f t="shared" ref="E435:I436" si="122">SUM(E436)</f>
        <v>0</v>
      </c>
      <c r="F435" s="117">
        <f t="shared" si="122"/>
        <v>500</v>
      </c>
      <c r="G435" s="117">
        <f t="shared" si="122"/>
        <v>0</v>
      </c>
      <c r="H435" s="117">
        <f t="shared" si="122"/>
        <v>0</v>
      </c>
      <c r="I435" s="117">
        <f t="shared" si="122"/>
        <v>0</v>
      </c>
    </row>
    <row r="436" spans="1:9" s="26" customFormat="1" x14ac:dyDescent="0.25">
      <c r="A436" s="47">
        <v>42</v>
      </c>
      <c r="B436" s="48"/>
      <c r="C436" s="49"/>
      <c r="D436" s="79" t="s">
        <v>23</v>
      </c>
      <c r="E436" s="150">
        <f t="shared" si="122"/>
        <v>0</v>
      </c>
      <c r="F436" s="150">
        <f t="shared" si="122"/>
        <v>500</v>
      </c>
      <c r="G436" s="150">
        <f t="shared" si="122"/>
        <v>0</v>
      </c>
      <c r="H436" s="150">
        <f t="shared" si="122"/>
        <v>0</v>
      </c>
      <c r="I436" s="150">
        <f t="shared" si="122"/>
        <v>0</v>
      </c>
    </row>
    <row r="437" spans="1:9" s="14" customFormat="1" x14ac:dyDescent="0.25">
      <c r="A437" s="59"/>
      <c r="B437" s="60">
        <v>422</v>
      </c>
      <c r="C437" s="61"/>
      <c r="D437" s="59" t="s">
        <v>74</v>
      </c>
      <c r="E437" s="62">
        <f>SUM(E438+E441+E444+E447+E450)</f>
        <v>0</v>
      </c>
      <c r="F437" s="62">
        <f>SUM(F438+F441+F444+F447+F450)</f>
        <v>500</v>
      </c>
      <c r="G437" s="62">
        <f>SUM(G438+G441+G444+G447+G450)</f>
        <v>0</v>
      </c>
      <c r="H437" s="62">
        <f>SUM(H438+H441+H444+H447+H450)</f>
        <v>0</v>
      </c>
      <c r="I437" s="62">
        <f>SUM(I438+I441+I444+I447+I450)</f>
        <v>0</v>
      </c>
    </row>
    <row r="438" spans="1:9" x14ac:dyDescent="0.25">
      <c r="A438" s="42"/>
      <c r="B438" s="227">
        <v>4221</v>
      </c>
      <c r="C438" s="64"/>
      <c r="D438" s="85" t="s">
        <v>75</v>
      </c>
      <c r="E438" s="65">
        <f>SUM(E439:E440)</f>
        <v>0</v>
      </c>
      <c r="F438" s="65">
        <f>SUM(F439:F440)</f>
        <v>0</v>
      </c>
      <c r="G438" s="65">
        <f>SUM(G439:G440)</f>
        <v>0</v>
      </c>
      <c r="H438" s="65">
        <f>SUM(H439:H440)</f>
        <v>0</v>
      </c>
      <c r="I438" s="65">
        <f>SUM(I439:I440)</f>
        <v>0</v>
      </c>
    </row>
    <row r="439" spans="1:9" x14ac:dyDescent="0.25">
      <c r="A439" s="42"/>
      <c r="B439" s="44"/>
      <c r="C439" s="231">
        <v>42211</v>
      </c>
      <c r="D439" s="229" t="s">
        <v>199</v>
      </c>
      <c r="E439" s="230">
        <v>0</v>
      </c>
      <c r="F439" s="230">
        <v>0</v>
      </c>
      <c r="G439" s="230"/>
      <c r="H439" s="230"/>
      <c r="I439" s="230"/>
    </row>
    <row r="440" spans="1:9" x14ac:dyDescent="0.25">
      <c r="A440" s="42"/>
      <c r="B440" s="44"/>
      <c r="C440" s="232">
        <v>42212</v>
      </c>
      <c r="D440" s="229" t="s">
        <v>200</v>
      </c>
      <c r="E440" s="230">
        <v>0</v>
      </c>
      <c r="F440" s="230">
        <v>0</v>
      </c>
      <c r="G440" s="230"/>
      <c r="H440" s="230"/>
      <c r="I440" s="230"/>
    </row>
    <row r="441" spans="1:9" x14ac:dyDescent="0.25">
      <c r="A441" s="42"/>
      <c r="B441" s="227">
        <v>4222</v>
      </c>
      <c r="C441" s="64"/>
      <c r="D441" s="85" t="s">
        <v>76</v>
      </c>
      <c r="E441" s="65">
        <f>SUM(E442:E443)</f>
        <v>0</v>
      </c>
      <c r="F441" s="65">
        <f>SUM(F442:F443)</f>
        <v>0</v>
      </c>
      <c r="G441" s="65">
        <f>SUM(G442:G443)</f>
        <v>0</v>
      </c>
      <c r="H441" s="65">
        <f>SUM(H442:H443)</f>
        <v>0</v>
      </c>
      <c r="I441" s="65">
        <f>SUM(I442:I443)</f>
        <v>0</v>
      </c>
    </row>
    <row r="442" spans="1:9" x14ac:dyDescent="0.25">
      <c r="A442" s="42"/>
      <c r="B442" s="44"/>
      <c r="C442" s="232">
        <v>42221</v>
      </c>
      <c r="D442" s="229" t="s">
        <v>201</v>
      </c>
      <c r="E442" s="230">
        <v>0</v>
      </c>
      <c r="F442" s="230">
        <v>0</v>
      </c>
      <c r="G442" s="230"/>
      <c r="H442" s="230"/>
      <c r="I442" s="230"/>
    </row>
    <row r="443" spans="1:9" x14ac:dyDescent="0.25">
      <c r="A443" s="42"/>
      <c r="B443" s="44"/>
      <c r="C443" s="232">
        <v>42221</v>
      </c>
      <c r="D443" s="229" t="s">
        <v>202</v>
      </c>
      <c r="E443" s="230">
        <v>0</v>
      </c>
      <c r="F443" s="230">
        <v>0</v>
      </c>
      <c r="G443" s="230"/>
      <c r="H443" s="230"/>
      <c r="I443" s="230"/>
    </row>
    <row r="444" spans="1:9" x14ac:dyDescent="0.25">
      <c r="A444" s="42"/>
      <c r="B444" s="227">
        <v>4223</v>
      </c>
      <c r="C444" s="233"/>
      <c r="D444" s="85" t="s">
        <v>135</v>
      </c>
      <c r="E444" s="65">
        <f>SUM(E445:E446)</f>
        <v>0</v>
      </c>
      <c r="F444" s="65">
        <f>SUM(F445:F446)</f>
        <v>0</v>
      </c>
      <c r="G444" s="65">
        <f>SUM(G445:G446)</f>
        <v>0</v>
      </c>
      <c r="H444" s="65">
        <f>SUM(H445:H446)</f>
        <v>0</v>
      </c>
      <c r="I444" s="65">
        <f>SUM(I445:I446)</f>
        <v>0</v>
      </c>
    </row>
    <row r="445" spans="1:9" x14ac:dyDescent="0.25">
      <c r="A445" s="42"/>
      <c r="B445" s="44"/>
      <c r="C445" s="232">
        <v>42231</v>
      </c>
      <c r="D445" s="229" t="s">
        <v>203</v>
      </c>
      <c r="E445" s="230">
        <v>0</v>
      </c>
      <c r="F445" s="230">
        <v>0</v>
      </c>
      <c r="G445" s="230"/>
      <c r="H445" s="230"/>
      <c r="I445" s="230"/>
    </row>
    <row r="446" spans="1:9" x14ac:dyDescent="0.25">
      <c r="A446" s="42"/>
      <c r="B446" s="44"/>
      <c r="C446" s="232">
        <v>42232</v>
      </c>
      <c r="D446" s="229" t="s">
        <v>204</v>
      </c>
      <c r="E446" s="230">
        <v>0</v>
      </c>
      <c r="F446" s="230">
        <v>0</v>
      </c>
      <c r="G446" s="230"/>
      <c r="H446" s="230"/>
      <c r="I446" s="230"/>
    </row>
    <row r="447" spans="1:9" x14ac:dyDescent="0.25">
      <c r="A447" s="42"/>
      <c r="B447" s="227">
        <v>4226</v>
      </c>
      <c r="C447" s="233"/>
      <c r="D447" s="85" t="s">
        <v>78</v>
      </c>
      <c r="E447" s="65">
        <f>SUM(E448:E449)</f>
        <v>0</v>
      </c>
      <c r="F447" s="65">
        <f>SUM(F448:F449)</f>
        <v>0</v>
      </c>
      <c r="G447" s="65">
        <f>SUM(G448:G449)</f>
        <v>0</v>
      </c>
      <c r="H447" s="65">
        <f>SUM(H448:H449)</f>
        <v>0</v>
      </c>
      <c r="I447" s="65">
        <f>SUM(I448:I449)</f>
        <v>0</v>
      </c>
    </row>
    <row r="448" spans="1:9" x14ac:dyDescent="0.25">
      <c r="A448" s="223"/>
      <c r="B448" s="224"/>
      <c r="C448" s="234">
        <v>42261</v>
      </c>
      <c r="D448" s="235" t="s">
        <v>205</v>
      </c>
      <c r="E448" s="236">
        <v>0</v>
      </c>
      <c r="F448" s="236">
        <v>0</v>
      </c>
      <c r="G448" s="236"/>
      <c r="H448" s="236"/>
      <c r="I448" s="236"/>
    </row>
    <row r="449" spans="1:9" x14ac:dyDescent="0.25">
      <c r="A449" s="223"/>
      <c r="B449" s="224"/>
      <c r="C449" s="234">
        <v>42262</v>
      </c>
      <c r="D449" s="235" t="s">
        <v>206</v>
      </c>
      <c r="E449" s="236">
        <v>0</v>
      </c>
      <c r="F449" s="236">
        <v>0</v>
      </c>
      <c r="G449" s="236"/>
      <c r="H449" s="236"/>
      <c r="I449" s="236"/>
    </row>
    <row r="450" spans="1:9" x14ac:dyDescent="0.25">
      <c r="A450" s="42"/>
      <c r="B450" s="227">
        <v>4227</v>
      </c>
      <c r="C450" s="233"/>
      <c r="D450" s="85" t="s">
        <v>79</v>
      </c>
      <c r="E450" s="65">
        <f>SUM(E451)</f>
        <v>0</v>
      </c>
      <c r="F450" s="65">
        <f>SUM(F451)</f>
        <v>500</v>
      </c>
      <c r="G450" s="65">
        <f>SUM(G451)</f>
        <v>0</v>
      </c>
      <c r="H450" s="65">
        <f>SUM(H451)</f>
        <v>0</v>
      </c>
      <c r="I450" s="65">
        <f>SUM(I451)</f>
        <v>0</v>
      </c>
    </row>
    <row r="451" spans="1:9" ht="15.75" thickBot="1" x14ac:dyDescent="0.3">
      <c r="A451" s="45"/>
      <c r="B451" s="46"/>
      <c r="C451" s="237">
        <v>42273</v>
      </c>
      <c r="D451" s="238" t="s">
        <v>207</v>
      </c>
      <c r="E451" s="239">
        <v>0</v>
      </c>
      <c r="F451" s="239">
        <v>500</v>
      </c>
      <c r="G451" s="239"/>
      <c r="H451" s="239"/>
      <c r="I451" s="239"/>
    </row>
  </sheetData>
  <mergeCells count="69">
    <mergeCell ref="A189:D189"/>
    <mergeCell ref="A30:I30"/>
    <mergeCell ref="A33:D33"/>
    <mergeCell ref="A34:D34"/>
    <mergeCell ref="A152:I152"/>
    <mergeCell ref="A154:D154"/>
    <mergeCell ref="A35:D35"/>
    <mergeCell ref="A37:J37"/>
    <mergeCell ref="A39:D39"/>
    <mergeCell ref="A87:D87"/>
    <mergeCell ref="A153:D153"/>
    <mergeCell ref="A188:D188"/>
    <mergeCell ref="A88:D88"/>
    <mergeCell ref="A47:D47"/>
    <mergeCell ref="A32:D32"/>
    <mergeCell ref="A40:D40"/>
    <mergeCell ref="A7:I7"/>
    <mergeCell ref="D179:I179"/>
    <mergeCell ref="A187:I187"/>
    <mergeCell ref="A44:I44"/>
    <mergeCell ref="A45:I45"/>
    <mergeCell ref="A86:I86"/>
    <mergeCell ref="A18:D18"/>
    <mergeCell ref="A11:I11"/>
    <mergeCell ref="A22:I22"/>
    <mergeCell ref="A8:I8"/>
    <mergeCell ref="A10:I10"/>
    <mergeCell ref="A14:D14"/>
    <mergeCell ref="A15:D15"/>
    <mergeCell ref="A16:D16"/>
    <mergeCell ref="A19:D19"/>
    <mergeCell ref="A20:D20"/>
    <mergeCell ref="A399:C399"/>
    <mergeCell ref="A434:C434"/>
    <mergeCell ref="A435:C435"/>
    <mergeCell ref="A380:C380"/>
    <mergeCell ref="A381:C381"/>
    <mergeCell ref="A416:C416"/>
    <mergeCell ref="A417:C417"/>
    <mergeCell ref="A398:C398"/>
    <mergeCell ref="A197:I197"/>
    <mergeCell ref="A201:C201"/>
    <mergeCell ref="A202:C202"/>
    <mergeCell ref="A203:C203"/>
    <mergeCell ref="A369:C369"/>
    <mergeCell ref="A204:C204"/>
    <mergeCell ref="A254:C254"/>
    <mergeCell ref="A255:C255"/>
    <mergeCell ref="A359:C359"/>
    <mergeCell ref="A360:C360"/>
    <mergeCell ref="A198:I198"/>
    <mergeCell ref="A199:D199"/>
    <mergeCell ref="A200:D200"/>
    <mergeCell ref="A379:C379"/>
    <mergeCell ref="A12:D12"/>
    <mergeCell ref="A23:D23"/>
    <mergeCell ref="A31:D31"/>
    <mergeCell ref="A38:D38"/>
    <mergeCell ref="A46:D46"/>
    <mergeCell ref="A13:D13"/>
    <mergeCell ref="A17:D17"/>
    <mergeCell ref="A24:D24"/>
    <mergeCell ref="A25:D25"/>
    <mergeCell ref="A26:D26"/>
    <mergeCell ref="A27:D27"/>
    <mergeCell ref="A28:D28"/>
    <mergeCell ref="A41:D41"/>
    <mergeCell ref="A42:D42"/>
    <mergeCell ref="A370:C370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90" orientation="landscape" r:id="rId1"/>
  <rowBreaks count="6" manualBreakCount="6">
    <brk id="85" max="8" man="1"/>
    <brk id="122" max="8" man="1"/>
    <brk id="151" max="8" man="1"/>
    <brk id="186" max="8" man="1"/>
    <brk id="266" max="8" man="1"/>
    <brk id="3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I POSEBNI DIO</vt:lpstr>
      <vt:lpstr>'OPĆI I POSEBNI DIO'!Podrucje_ispisa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Sef</cp:lastModifiedBy>
  <cp:lastPrinted>2025-09-27T14:55:30Z</cp:lastPrinted>
  <dcterms:created xsi:type="dcterms:W3CDTF">2022-08-12T12:51:27Z</dcterms:created>
  <dcterms:modified xsi:type="dcterms:W3CDTF">2025-11-13T08:32:57Z</dcterms:modified>
</cp:coreProperties>
</file>